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OMPRAS\10 - CONCORRÊNCIA\1 - ADUTORA CANUDOS\"/>
    </mc:Choice>
  </mc:AlternateContent>
  <xr:revisionPtr revIDLastSave="0" documentId="13_ncr:1_{82DE0359-99BB-4449-BE96-EF435397D668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Planilha discriminada" sheetId="1" r:id="rId1"/>
  </sheets>
  <calcPr calcId="191029"/>
</workbook>
</file>

<file path=xl/calcChain.xml><?xml version="1.0" encoding="utf-8"?>
<calcChain xmlns="http://schemas.openxmlformats.org/spreadsheetml/2006/main">
  <c r="H10" i="1" l="1"/>
  <c r="H13" i="1" l="1"/>
  <c r="J149" i="1" l="1"/>
  <c r="I9" i="1" l="1"/>
  <c r="J9" i="1"/>
  <c r="J85" i="1"/>
  <c r="J74" i="1"/>
  <c r="I74" i="1"/>
  <c r="J73" i="1"/>
  <c r="I73" i="1"/>
  <c r="J72" i="1"/>
  <c r="I72" i="1"/>
  <c r="J71" i="1"/>
  <c r="I71" i="1"/>
  <c r="J70" i="1"/>
  <c r="I70" i="1"/>
  <c r="J69" i="1"/>
  <c r="I69" i="1"/>
  <c r="J67" i="1"/>
  <c r="I67" i="1"/>
  <c r="J66" i="1"/>
  <c r="I66" i="1"/>
  <c r="K66" i="1" s="1"/>
  <c r="J65" i="1"/>
  <c r="I65" i="1"/>
  <c r="J64" i="1"/>
  <c r="I64" i="1"/>
  <c r="J62" i="1"/>
  <c r="I62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K36" i="1" s="1"/>
  <c r="J35" i="1"/>
  <c r="I35" i="1"/>
  <c r="J33" i="1"/>
  <c r="I33" i="1"/>
  <c r="K33" i="1" s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3" i="1"/>
  <c r="I23" i="1"/>
  <c r="J22" i="1"/>
  <c r="I22" i="1"/>
  <c r="J21" i="1"/>
  <c r="I21" i="1"/>
  <c r="J20" i="1"/>
  <c r="I20" i="1"/>
  <c r="J19" i="1"/>
  <c r="I19" i="1"/>
  <c r="J18" i="1"/>
  <c r="I18" i="1"/>
  <c r="J16" i="1"/>
  <c r="I16" i="1"/>
  <c r="J15" i="1"/>
  <c r="I15" i="1"/>
  <c r="J14" i="1"/>
  <c r="I14" i="1"/>
  <c r="J13" i="1"/>
  <c r="I13" i="1"/>
  <c r="J12" i="1"/>
  <c r="I12" i="1"/>
  <c r="J10" i="1"/>
  <c r="I10" i="1"/>
  <c r="J8" i="1"/>
  <c r="I8" i="1"/>
  <c r="H74" i="1"/>
  <c r="H73" i="1"/>
  <c r="H72" i="1"/>
  <c r="H71" i="1"/>
  <c r="H70" i="1"/>
  <c r="H69" i="1"/>
  <c r="H67" i="1"/>
  <c r="H66" i="1"/>
  <c r="H65" i="1"/>
  <c r="H64" i="1"/>
  <c r="H62" i="1"/>
  <c r="H60" i="1"/>
  <c r="H59" i="1"/>
  <c r="H58" i="1"/>
  <c r="H57" i="1"/>
  <c r="H56" i="1"/>
  <c r="H55" i="1"/>
  <c r="H54" i="1"/>
  <c r="H53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3" i="1"/>
  <c r="H32" i="1"/>
  <c r="H31" i="1"/>
  <c r="H30" i="1"/>
  <c r="H29" i="1"/>
  <c r="H28" i="1"/>
  <c r="H27" i="1"/>
  <c r="H26" i="1"/>
  <c r="H25" i="1"/>
  <c r="H23" i="1"/>
  <c r="H22" i="1"/>
  <c r="H21" i="1"/>
  <c r="H20" i="1"/>
  <c r="H19" i="1"/>
  <c r="H18" i="1"/>
  <c r="H16" i="1"/>
  <c r="H15" i="1"/>
  <c r="H14" i="1"/>
  <c r="H12" i="1"/>
  <c r="H8" i="1"/>
  <c r="H7" i="1"/>
  <c r="I7" i="1"/>
  <c r="J7" i="1"/>
  <c r="K65" i="1"/>
  <c r="K69" i="1" l="1"/>
  <c r="K73" i="1"/>
  <c r="K62" i="1"/>
  <c r="K59" i="1"/>
  <c r="K55" i="1"/>
  <c r="K53" i="1"/>
  <c r="K46" i="1"/>
  <c r="K50" i="1"/>
  <c r="K44" i="1"/>
  <c r="K41" i="1"/>
  <c r="K37" i="1"/>
  <c r="K39" i="1"/>
  <c r="K35" i="1"/>
  <c r="K32" i="1"/>
  <c r="K30" i="1"/>
  <c r="K26" i="1"/>
  <c r="K28" i="1"/>
  <c r="K23" i="1"/>
  <c r="K18" i="1"/>
  <c r="K16" i="1"/>
  <c r="K14" i="1"/>
  <c r="K67" i="1"/>
  <c r="K70" i="1"/>
  <c r="K72" i="1"/>
  <c r="K29" i="1"/>
  <c r="K31" i="1"/>
  <c r="K38" i="1"/>
  <c r="K12" i="1"/>
  <c r="K15" i="1"/>
  <c r="K25" i="1"/>
  <c r="K27" i="1"/>
  <c r="K40" i="1"/>
  <c r="K42" i="1"/>
  <c r="K45" i="1"/>
  <c r="K51" i="1"/>
  <c r="K60" i="1"/>
  <c r="K64" i="1"/>
  <c r="K71" i="1"/>
  <c r="H9" i="1"/>
  <c r="K9" i="1"/>
  <c r="H85" i="1"/>
  <c r="I85" i="1"/>
  <c r="K85" i="1" s="1"/>
  <c r="K54" i="1"/>
  <c r="K56" i="1"/>
  <c r="K74" i="1"/>
  <c r="K19" i="1"/>
  <c r="K10" i="1"/>
  <c r="K20" i="1"/>
  <c r="K47" i="1"/>
  <c r="K21" i="1"/>
  <c r="K48" i="1"/>
  <c r="K57" i="1"/>
  <c r="K13" i="1"/>
  <c r="K22" i="1"/>
  <c r="K49" i="1"/>
  <c r="K58" i="1"/>
  <c r="K8" i="1"/>
  <c r="K7" i="1"/>
  <c r="K63" i="1" l="1"/>
  <c r="K61" i="1"/>
  <c r="K52" i="1"/>
  <c r="K43" i="1"/>
  <c r="K34" i="1"/>
  <c r="K24" i="1"/>
  <c r="K17" i="1"/>
  <c r="K11" i="1"/>
  <c r="K6" i="1"/>
  <c r="J77" i="1"/>
  <c r="J78" i="1"/>
  <c r="J79" i="1"/>
  <c r="J82" i="1"/>
  <c r="J83" i="1"/>
  <c r="J86" i="1"/>
  <c r="J88" i="1"/>
  <c r="J89" i="1"/>
  <c r="J91" i="1"/>
  <c r="J93" i="1"/>
  <c r="J94" i="1"/>
  <c r="J98" i="1"/>
  <c r="J101" i="1"/>
  <c r="J103" i="1"/>
  <c r="J104" i="1"/>
  <c r="J108" i="1"/>
  <c r="J109" i="1"/>
  <c r="J111" i="1"/>
  <c r="J113" i="1"/>
  <c r="J114" i="1"/>
  <c r="J118" i="1"/>
  <c r="J119" i="1"/>
  <c r="J121" i="1"/>
  <c r="J123" i="1"/>
  <c r="J124" i="1"/>
  <c r="J128" i="1"/>
  <c r="J129" i="1"/>
  <c r="J133" i="1"/>
  <c r="J134" i="1"/>
  <c r="J138" i="1"/>
  <c r="J139" i="1"/>
  <c r="J143" i="1"/>
  <c r="J144" i="1"/>
  <c r="J146" i="1"/>
  <c r="J75" i="1"/>
  <c r="I145" i="1" l="1"/>
  <c r="H145" i="1"/>
  <c r="H137" i="1"/>
  <c r="I137" i="1"/>
  <c r="H129" i="1"/>
  <c r="I129" i="1"/>
  <c r="K129" i="1" s="1"/>
  <c r="H121" i="1"/>
  <c r="I121" i="1"/>
  <c r="K121" i="1" s="1"/>
  <c r="I113" i="1"/>
  <c r="K113" i="1" s="1"/>
  <c r="H113" i="1"/>
  <c r="J105" i="1"/>
  <c r="J97" i="1"/>
  <c r="I81" i="1"/>
  <c r="H81" i="1"/>
  <c r="H97" i="1"/>
  <c r="I97" i="1"/>
  <c r="J80" i="1"/>
  <c r="H120" i="1"/>
  <c r="I120" i="1"/>
  <c r="I112" i="1"/>
  <c r="H112" i="1"/>
  <c r="J96" i="1"/>
  <c r="H89" i="1"/>
  <c r="I89" i="1"/>
  <c r="K89" i="1" s="1"/>
  <c r="H80" i="1"/>
  <c r="I80" i="1"/>
  <c r="J112" i="1"/>
  <c r="H104" i="1"/>
  <c r="I104" i="1"/>
  <c r="K104" i="1" s="1"/>
  <c r="I96" i="1"/>
  <c r="H96" i="1"/>
  <c r="J145" i="1"/>
  <c r="H90" i="1"/>
  <c r="I90" i="1"/>
  <c r="H128" i="1"/>
  <c r="I128" i="1"/>
  <c r="K128" i="1" s="1"/>
  <c r="J135" i="1"/>
  <c r="I135" i="1"/>
  <c r="H135" i="1"/>
  <c r="H119" i="1"/>
  <c r="I119" i="1"/>
  <c r="K119" i="1" s="1"/>
  <c r="J95" i="1"/>
  <c r="H88" i="1"/>
  <c r="I88" i="1"/>
  <c r="K88" i="1" s="1"/>
  <c r="I79" i="1"/>
  <c r="K79" i="1" s="1"/>
  <c r="H79" i="1"/>
  <c r="J137" i="1"/>
  <c r="J127" i="1"/>
  <c r="I143" i="1"/>
  <c r="K143" i="1" s="1"/>
  <c r="H143" i="1"/>
  <c r="I127" i="1"/>
  <c r="H127" i="1"/>
  <c r="J142" i="1"/>
  <c r="J126" i="1"/>
  <c r="I111" i="1"/>
  <c r="K111" i="1" s="1"/>
  <c r="H111" i="1"/>
  <c r="H103" i="1"/>
  <c r="I103" i="1"/>
  <c r="K103" i="1" s="1"/>
  <c r="H95" i="1"/>
  <c r="I95" i="1"/>
  <c r="J87" i="1"/>
  <c r="J120" i="1"/>
  <c r="K120" i="1" s="1"/>
  <c r="I134" i="1"/>
  <c r="K134" i="1" s="1"/>
  <c r="H134" i="1"/>
  <c r="I126" i="1"/>
  <c r="H126" i="1"/>
  <c r="I118" i="1"/>
  <c r="K118" i="1" s="1"/>
  <c r="H118" i="1"/>
  <c r="J110" i="1"/>
  <c r="J102" i="1"/>
  <c r="H87" i="1"/>
  <c r="I87" i="1"/>
  <c r="H78" i="1"/>
  <c r="I78" i="1"/>
  <c r="K78" i="1" s="1"/>
  <c r="J81" i="1"/>
  <c r="J125" i="1"/>
  <c r="J117" i="1"/>
  <c r="I110" i="1"/>
  <c r="H110" i="1"/>
  <c r="I102" i="1"/>
  <c r="H102" i="1"/>
  <c r="I94" i="1"/>
  <c r="K94" i="1" s="1"/>
  <c r="H94" i="1"/>
  <c r="I86" i="1"/>
  <c r="K86" i="1" s="1"/>
  <c r="H86" i="1"/>
  <c r="I77" i="1"/>
  <c r="K77" i="1" s="1"/>
  <c r="H77" i="1"/>
  <c r="J141" i="1"/>
  <c r="I133" i="1"/>
  <c r="K133" i="1" s="1"/>
  <c r="H133" i="1"/>
  <c r="J140" i="1"/>
  <c r="J116" i="1"/>
  <c r="I109" i="1"/>
  <c r="K109" i="1" s="1"/>
  <c r="H109" i="1"/>
  <c r="I101" i="1"/>
  <c r="K101" i="1" s="1"/>
  <c r="H101" i="1"/>
  <c r="I93" i="1"/>
  <c r="K93" i="1" s="1"/>
  <c r="H93" i="1"/>
  <c r="J84" i="1"/>
  <c r="J76" i="1"/>
  <c r="H106" i="1"/>
  <c r="I106" i="1"/>
  <c r="I144" i="1"/>
  <c r="K144" i="1" s="1"/>
  <c r="H144" i="1"/>
  <c r="H125" i="1"/>
  <c r="I125" i="1"/>
  <c r="H140" i="1"/>
  <c r="I140" i="1"/>
  <c r="I132" i="1"/>
  <c r="H132" i="1"/>
  <c r="H124" i="1"/>
  <c r="I124" i="1"/>
  <c r="K124" i="1" s="1"/>
  <c r="I116" i="1"/>
  <c r="H116" i="1"/>
  <c r="J100" i="1"/>
  <c r="J92" i="1"/>
  <c r="I84" i="1"/>
  <c r="H84" i="1"/>
  <c r="I76" i="1"/>
  <c r="H76" i="1"/>
  <c r="H105" i="1"/>
  <c r="I105" i="1"/>
  <c r="I142" i="1"/>
  <c r="H142" i="1"/>
  <c r="I117" i="1"/>
  <c r="K117" i="1" s="1"/>
  <c r="H117" i="1"/>
  <c r="H98" i="1"/>
  <c r="I98" i="1"/>
  <c r="K98" i="1" s="1"/>
  <c r="H136" i="1"/>
  <c r="I136" i="1"/>
  <c r="I141" i="1"/>
  <c r="H141" i="1"/>
  <c r="J132" i="1"/>
  <c r="I108" i="1"/>
  <c r="K108" i="1" s="1"/>
  <c r="H108" i="1"/>
  <c r="I100" i="1"/>
  <c r="H100" i="1"/>
  <c r="I92" i="1"/>
  <c r="H92" i="1"/>
  <c r="J107" i="1"/>
  <c r="I83" i="1"/>
  <c r="K83" i="1" s="1"/>
  <c r="H83" i="1"/>
  <c r="J136" i="1"/>
  <c r="J131" i="1"/>
  <c r="J115" i="1"/>
  <c r="H75" i="1"/>
  <c r="I75" i="1"/>
  <c r="K75" i="1" s="1"/>
  <c r="I131" i="1"/>
  <c r="H131" i="1"/>
  <c r="I115" i="1"/>
  <c r="H115" i="1"/>
  <c r="J130" i="1"/>
  <c r="J122" i="1"/>
  <c r="I99" i="1"/>
  <c r="H99" i="1"/>
  <c r="H139" i="1"/>
  <c r="I139" i="1"/>
  <c r="K139" i="1" s="1"/>
  <c r="H123" i="1"/>
  <c r="I123" i="1"/>
  <c r="K123" i="1" s="1"/>
  <c r="J99" i="1"/>
  <c r="H107" i="1"/>
  <c r="I107" i="1"/>
  <c r="H91" i="1"/>
  <c r="I91" i="1"/>
  <c r="K91" i="1" s="1"/>
  <c r="H146" i="1"/>
  <c r="I146" i="1"/>
  <c r="K146" i="1" s="1"/>
  <c r="H138" i="1"/>
  <c r="I138" i="1"/>
  <c r="K138" i="1" s="1"/>
  <c r="I130" i="1"/>
  <c r="H130" i="1"/>
  <c r="H122" i="1"/>
  <c r="I122" i="1"/>
  <c r="H114" i="1"/>
  <c r="I114" i="1"/>
  <c r="K114" i="1" s="1"/>
  <c r="J106" i="1"/>
  <c r="J90" i="1"/>
  <c r="I82" i="1"/>
  <c r="K82" i="1" s="1"/>
  <c r="H82" i="1"/>
  <c r="K122" i="1" l="1"/>
  <c r="K87" i="1"/>
  <c r="K142" i="1"/>
  <c r="K115" i="1"/>
  <c r="K135" i="1"/>
  <c r="K80" i="1"/>
  <c r="K127" i="1"/>
  <c r="K99" i="1"/>
  <c r="K105" i="1"/>
  <c r="K141" i="1"/>
  <c r="K116" i="1"/>
  <c r="K112" i="1"/>
  <c r="K106" i="1"/>
  <c r="K84" i="1"/>
  <c r="K132" i="1"/>
  <c r="K126" i="1"/>
  <c r="K140" i="1"/>
  <c r="K95" i="1"/>
  <c r="K81" i="1"/>
  <c r="K136" i="1"/>
  <c r="K130" i="1"/>
  <c r="K90" i="1"/>
  <c r="K131" i="1"/>
  <c r="K100" i="1"/>
  <c r="K102" i="1"/>
  <c r="K96" i="1"/>
  <c r="K137" i="1"/>
  <c r="K125" i="1"/>
  <c r="K76" i="1"/>
  <c r="K110" i="1"/>
  <c r="K97" i="1"/>
  <c r="K92" i="1"/>
  <c r="K107" i="1"/>
  <c r="K145" i="1"/>
  <c r="K147" i="1" l="1"/>
  <c r="K68" i="1"/>
  <c r="J151" i="1" l="1"/>
  <c r="K150" i="1" s="1"/>
</calcChain>
</file>

<file path=xl/sharedStrings.xml><?xml version="1.0" encoding="utf-8"?>
<sst xmlns="http://schemas.openxmlformats.org/spreadsheetml/2006/main" count="436" uniqueCount="308">
  <si>
    <t>Obra</t>
  </si>
  <si>
    <t>Item</t>
  </si>
  <si>
    <t>Descrição</t>
  </si>
  <si>
    <t>Und</t>
  </si>
  <si>
    <t>Quant.</t>
  </si>
  <si>
    <t>Valor Unit</t>
  </si>
  <si>
    <t>Valor Unit com BDI</t>
  </si>
  <si>
    <t>Total</t>
  </si>
  <si>
    <t>M. O.</t>
  </si>
  <si>
    <t>MAT.</t>
  </si>
  <si>
    <t xml:space="preserve"> 1 </t>
  </si>
  <si>
    <t>ADMINISTRAÇÃO, CANTEIRO E MOBILIZAÇÃO</t>
  </si>
  <si>
    <t xml:space="preserve"> 1.1 </t>
  </si>
  <si>
    <t>CANTEIRO DE OBRAS PARA PROGRAMA DE SUBST. DE REDES DE ÁGUA/NH</t>
  </si>
  <si>
    <t>MES</t>
  </si>
  <si>
    <t xml:space="preserve"> 1.2 </t>
  </si>
  <si>
    <t>ADMINISTRAÇÃO LOCAL DE OBRAS - ADUTORA CANUDOS</t>
  </si>
  <si>
    <t>%</t>
  </si>
  <si>
    <t xml:space="preserve"> 1.4 </t>
  </si>
  <si>
    <t>MOBILIZAÇÃO/DESMOBILIZAÇÃO</t>
  </si>
  <si>
    <t>UN</t>
  </si>
  <si>
    <t xml:space="preserve"> 2 </t>
  </si>
  <si>
    <t>SERVIÇOS PRELIMINARES</t>
  </si>
  <si>
    <t xml:space="preserve"> 2.1 </t>
  </si>
  <si>
    <t>LOCAÇÃO DE REDE DE ÁGUA OU ESGOTO. AF_03/2024</t>
  </si>
  <si>
    <t>M</t>
  </si>
  <si>
    <t xml:space="preserve"> 2.2 </t>
  </si>
  <si>
    <t>SINALIZAÇÃO PARA OBRAS DE REDE DE ÁGUA COM PLACAS, CONES E TELA LARANJA DIURNA E NOTURNA</t>
  </si>
  <si>
    <t xml:space="preserve"> 2.3 </t>
  </si>
  <si>
    <t>Execução de serviço de Georradar</t>
  </si>
  <si>
    <t>H</t>
  </si>
  <si>
    <t xml:space="preserve"> 2.4 </t>
  </si>
  <si>
    <t>SONDAGEM DE SOLO PARA MÉTODO NÃO DESTRUTIVO</t>
  </si>
  <si>
    <t xml:space="preserve"> 2.5 </t>
  </si>
  <si>
    <t>FORNECIMENTO E INSTALAÇÃO DE PLACA DE OBRA COM CHAPA GALVANIZADA E ESTRUTURA DE MADEIRA. AF_03/2022_PS</t>
  </si>
  <si>
    <t>m²</t>
  </si>
  <si>
    <t xml:space="preserve"> 3 </t>
  </si>
  <si>
    <t>ASSENTAMENTO DE REDES MND</t>
  </si>
  <si>
    <t xml:space="preserve"> 3.1 </t>
  </si>
  <si>
    <t>MND - LANÇAMENTO PEAD 63MM</t>
  </si>
  <si>
    <t xml:space="preserve"> 3.2 </t>
  </si>
  <si>
    <t>MND - LANÇAMENTO PEAD 90MM</t>
  </si>
  <si>
    <t xml:space="preserve"> 3.3 </t>
  </si>
  <si>
    <t>MND - LANÇAMENTO PEAD 110MM</t>
  </si>
  <si>
    <t xml:space="preserve"> 3.4 </t>
  </si>
  <si>
    <t>MND - LANÇAMENTO PEAD 160MM</t>
  </si>
  <si>
    <t xml:space="preserve"> 3.5 </t>
  </si>
  <si>
    <t>MND - LANÇAMENTO PEAD 225MM</t>
  </si>
  <si>
    <t xml:space="preserve"> 3.6 </t>
  </si>
  <si>
    <t>MND - LANÇAMENTO PEAD 630MM</t>
  </si>
  <si>
    <t xml:space="preserve"> 4 </t>
  </si>
  <si>
    <t>ASSENTAMENTO DE REDES MÉTODO ESCAVADO</t>
  </si>
  <si>
    <t xml:space="preserve"> 4.2 </t>
  </si>
  <si>
    <t>ASSENTAMENTO DE REDES DE PEAD DE 63MM</t>
  </si>
  <si>
    <t xml:space="preserve"> 4.3 </t>
  </si>
  <si>
    <t>ASSENTAMENTO DE REDES DE PEAD DE 90MM</t>
  </si>
  <si>
    <t xml:space="preserve"> 4.4 </t>
  </si>
  <si>
    <t>ASSENTAMENTO DE REDES DE PEAD DE 110MM</t>
  </si>
  <si>
    <t xml:space="preserve"> 4.5 </t>
  </si>
  <si>
    <t>ASSENTAMENTO DE REDES DE PEAD DE 160MM</t>
  </si>
  <si>
    <t xml:space="preserve"> 4.6 </t>
  </si>
  <si>
    <t>ESCAVAÇÃO MECANIZADA DE VALA COM PROF. ATÉ 1,5 M (MÉDIA MONTANTE E JUSANTE/UMA COMPOSIÇÃO POR TRECHO), ESCAVADEIRA (0,8 M3), LARG. DE 1,5 M A 2,5 M, EM SOLO DE 1A CATEGORIA, EM LOCAIS COM ALTO NÍVEL DE INTERFERÊNCIA. AF_09/2024</t>
  </si>
  <si>
    <t>m³</t>
  </si>
  <si>
    <t>ASSENTAMENTO DE REDES DE PEAD DE 225MM</t>
  </si>
  <si>
    <t xml:space="preserve"> 4.7 </t>
  </si>
  <si>
    <t>FORNECIMENTO E REATERRO DE VALA/CAVA COM PÓ_DE_PEDRA</t>
  </si>
  <si>
    <t xml:space="preserve"> 4.8 </t>
  </si>
  <si>
    <t>CARGA, MANOBRA E DESCARGA DE ENTULHO EM CAMINHÃO BASCULANTE 14 M³ - CARGA COM ESCAVADEIRA HIDRÁULICA (CAÇAMBA DE 0,80 M³ / 111 HP) E DESCARGA LIVRE (UNIDADE: M3). AF_07/2020</t>
  </si>
  <si>
    <t xml:space="preserve"> 4.9 </t>
  </si>
  <si>
    <t>TRANSPORTE COM CAMINHÃO BASCULANTE DE 14 M³, EM VIA URBANA PAVIMENTADA, DMT ATÉ 30 KM (UNIDADE: M3XKM). AF_07/2020</t>
  </si>
  <si>
    <t>M3XKM</t>
  </si>
  <si>
    <t xml:space="preserve"> 5 </t>
  </si>
  <si>
    <t>ENTRONCAMENTOS CORTES  INTERLIGAÇÕES E SONDAGENS</t>
  </si>
  <si>
    <t xml:space="preserve"> 5.1 </t>
  </si>
  <si>
    <t>ENTRONCAMENTO/CORTE DE REDE DE PEAD DE 110MM - ADUTORA CANUDOS</t>
  </si>
  <si>
    <t xml:space="preserve"> 5.2 </t>
  </si>
  <si>
    <t>ENTRONCAMENTO/CORTE DE REDE DE  FºFº/FC DN 350 MM - ADUTORA CANUDOS</t>
  </si>
  <si>
    <t xml:space="preserve"> 5.3 </t>
  </si>
  <si>
    <t>ENTRONCAMENTO/CORTE DE REDE DE PEAD DE 400MM - ADUTORA CANUDOS</t>
  </si>
  <si>
    <t xml:space="preserve"> 5.4 </t>
  </si>
  <si>
    <t>ENTRONCAMENTO/CORTE DE REDE DE PVC  DEFºFº 150MM - ADUTORA CANUDOS</t>
  </si>
  <si>
    <t xml:space="preserve"> 5.5 </t>
  </si>
  <si>
    <t>ENTRONCAMENTO/CORTE DE REDE DE PVC DE85MM/DN75MM - ADUTORA CANUDOS</t>
  </si>
  <si>
    <t xml:space="preserve"> 5.6 </t>
  </si>
  <si>
    <t>ENTRONCAMENTO/CORTE DE REDE DE PEAD DE 160MM - ADUTORA CANUDOS</t>
  </si>
  <si>
    <t xml:space="preserve"> 5.7 </t>
  </si>
  <si>
    <t>ENTRONCAMENTO/CORTE DE REDE FºFº DN600MM</t>
  </si>
  <si>
    <t xml:space="preserve"> 5.8 </t>
  </si>
  <si>
    <t>ENTRONCAMENTO/CORTE DE REDE DE PVC DE60MM/DN50MM - ADUTORA CANUDOS</t>
  </si>
  <si>
    <t xml:space="preserve"> 6 </t>
  </si>
  <si>
    <t>INSTALAÇÕES DE RAMAIS</t>
  </si>
  <si>
    <t xml:space="preserve"> 6.1 </t>
  </si>
  <si>
    <t>INSTALAÇÃO DE RAMAL DE ÁGUA 20MM - EXECUÇÃO DE NOVO RAMAL - SERV. HIDRÁULICO (LIGAÇÃO NOVA)</t>
  </si>
  <si>
    <t xml:space="preserve"> 6.2 </t>
  </si>
  <si>
    <t>INSTALAÇÃO DE RAMAL DE ÁGUA 32MM - EXECUÇÃO DE NOVO RAMAL - SERV. HIDRÁULICO (LIGAÇÃO NOVA)</t>
  </si>
  <si>
    <t>REMOÇÃO E RECOMPOSIÇÃO DE PAVIMENTO DE PASSEIO COM REAPROVEITAMENTO</t>
  </si>
  <si>
    <t xml:space="preserve"> 6.4 </t>
  </si>
  <si>
    <t>REMOÇÃO E RECOMPOSIÇÃO DE PAVIMENTO DE PASSEIO SEM REAPROVEITAMENTO</t>
  </si>
  <si>
    <t xml:space="preserve"> 6.5 </t>
  </si>
  <si>
    <t>ESCAVAÇÃO MECANIZADA DE VALA COM PROF. ATÉ 1,5 M (MÉDIA MONTANTE E JUSANTE/UMA COMPOSIÇÃO POR TRECHO), RETROESCAV. (0,26 M3), LARG. MENOR QUE 0,8 M, EM SOLO MOLE, EM LOCAIS COM ALTO NÍVEL DE INTERFERÊNCIA. AF_09/2024</t>
  </si>
  <si>
    <t xml:space="preserve"> 6.6 </t>
  </si>
  <si>
    <t>ESCAVAÇÃO MANUAL DE VALA. AF_09/2024</t>
  </si>
  <si>
    <t xml:space="preserve"> 6.7 </t>
  </si>
  <si>
    <t>REATERRO MECANIZADO DE VALA COM MINICARREGADEIRA, COM COMPACTADOR DE SOLOS DE PERCUSSÃO. AF_08/2023</t>
  </si>
  <si>
    <t xml:space="preserve"> 6.8 </t>
  </si>
  <si>
    <t>REATERRO MANUAL DE VALAS, COM COMPACTADOR DE SOLOS DE PERCUSSÃO. AF_08/2023</t>
  </si>
  <si>
    <t xml:space="preserve"> 7 </t>
  </si>
  <si>
    <t>ESCAVAÇÃO DE SHAFTS E RECOMPOSIÇÃO DE PAVIMENTO ASFÁLTICO</t>
  </si>
  <si>
    <t>EXECUÇÃO DE PAVIMENTO COM APLICAÇÃO DE CONCRETO ASFÁLTICO, CAMADA DE ROLAMENTO - EXCLUSIVE CARGA E TRANSPORTE. AF_11/2019</t>
  </si>
  <si>
    <t>ESCAVAÇÃO MECANIZADA DE VALA COM PROF. MAIOR QUE 1,5 M ATÉ 3,0 M (MÉDIA MONTANTE E JUSANTE/UMA COMPOSIÇÃO POR TRECHO), RETROESCAV. (0,26 M3), LARG. DE 0,8 M A 1,5 M, EM SOLO MOLE, EM LOCAIS COM ALTO NÍVEL DE INTERFERÊNCIA. AF_09/2024</t>
  </si>
  <si>
    <t>CARGA, MANOBRA E DESCARGA DE SOLOS E MATERIAIS GRANULARES EM CAMINHÃO BASCULANTE 14 M³ - CARGA COM ESCAVADEIRA HIDRÁULICA (CAÇAMBA DE 1,20 M³ / 155 HP) E DESCARGA LIVRE (UNIDADE: M3). AF_07/2020</t>
  </si>
  <si>
    <t>TRANSPORTE COM CAMINHÃO TANQUE DE TRANSPORTE DE MATERIAL ASFÁLTICO DE 20000 L, EM VIA URBANA PAVIMENTADA, DMT ATÉ 30KM (UNIDADE: TXKM). AF_07/2020</t>
  </si>
  <si>
    <t>TXKM</t>
  </si>
  <si>
    <t>Pré-misturado a frio - faixa C - areia extraída e brita produzida</t>
  </si>
  <si>
    <t>PEDRA BRITADA N. 2 (19 A 38 MM) POSTO PEDREIRA/FORNECEDOR, SEM FRETE</t>
  </si>
  <si>
    <t>ESCORAMENTO DE VALA, TIPO ESTACA PRANCHA METÁLICA CRAVADA, COM PROFUNDIDADE DE 3 A 4,5 M. AF_08/2020 prancha sicro</t>
  </si>
  <si>
    <t xml:space="preserve"> 9 </t>
  </si>
  <si>
    <t>INSTALAÇÃO DE PEÇAS ESPECIAIS</t>
  </si>
  <si>
    <t xml:space="preserve"> 9.1 </t>
  </si>
  <si>
    <t>INSTALAÇÃO DE CAVALETE EM FOFO DN600 L= ~10 M PARA ADUTORA DE ÁGUA TRATADA</t>
  </si>
  <si>
    <t xml:space="preserve"> 10 </t>
  </si>
  <si>
    <t>EXECUÇÃO DE CAIXAS  DE REGISTRO E DE VENTOSAS E BLOCOS DE  ANCORAGEM</t>
  </si>
  <si>
    <t xml:space="preserve"> 10.1 </t>
  </si>
  <si>
    <t>CONCRETO FCK = 30MPA, TRAÇO 1:2,1:2,5 (EM MASSA SECA DE CIMENTO/ AREIA MÉDIA/ BRITA 1) - PREPARO MECÂNICO COM BETONEIRA 600 L. AF_05/2021</t>
  </si>
  <si>
    <t xml:space="preserve"> 10.2 </t>
  </si>
  <si>
    <t>ARMAÇÃO DE BLOCO UTILIZANDO AÇO CA-50 DE 10 MM - MONTAGEM. AF_01/2024</t>
  </si>
  <si>
    <t>KG</t>
  </si>
  <si>
    <t xml:space="preserve"> 10.3 </t>
  </si>
  <si>
    <t>FABRICAÇÃO, MONTAGEM E DESMONTAGEM DE FÔRMA PARA SAPATA, EM MADEIRA SERRADA, E=25 MM, 4 UTILIZAÇÕES. AF_01/2024</t>
  </si>
  <si>
    <t xml:space="preserve"> 10.4 </t>
  </si>
  <si>
    <t>PEDRA ARGAMASSADA COM CIMENTO E AREIA 1:3, 40% DE ARGAMASSA EM VOLUME - AREIA E PEDRA DE MÃO COMERCIAIS - FORNECIMENTO E ASSENTAMENTO. AF_08/2022</t>
  </si>
  <si>
    <t xml:space="preserve"> 10.5 </t>
  </si>
  <si>
    <t>FORNECIMENTO DE MATERIAIS</t>
  </si>
  <si>
    <t xml:space="preserve"> 18.1 </t>
  </si>
  <si>
    <t xml:space="preserve"> 18.2 </t>
  </si>
  <si>
    <t>TAMPAO FOFO ARTICULADO, COM BASE / REQUADRO, CLASSE D400 CARGA MAX 40 T, REDONDO, TAMPA 600 MM (COM INSCRICAO EM RELEVO DO TIPO DE REDE)</t>
  </si>
  <si>
    <t>TAMPAO FOFO ARTICULADO P/ REGISTRO, COM BASE / REQUADRO, CLASSE A15 CARGA MAX 1,5 T, *200 X 200* MM (COM INSCRICAO EM RELEVO DO TIPO DE REDE)</t>
  </si>
  <si>
    <t>TUBO DE POLIETILENO DE ALTA DENSIDADE (PEAD), PE-80, DE = 20 MM X 2,3 MM DE PAREDE, PARA LIGACAO DE AGUA PREDIAL (NBR 15561)</t>
  </si>
  <si>
    <t>TUBO DE POLIETILENO DE ALTA DENSIDADE (PEAD), PE-80, DE = 32 MM X 3,0 MM DE PAREDE, PARA LIGACAO DE AGUA PREDIAL (NBR 15561)</t>
  </si>
  <si>
    <t>VALVULA REGISTRO DE GAVETA COM FLANGE, EM FERRO FUNDIDO, DN = 100 MM, PN 10, PARA REDE DE SANEAMENTO</t>
  </si>
  <si>
    <t>un</t>
  </si>
  <si>
    <t>VALVULA REGISTRO DE GAVETA COM FLANGE, EM FERRO FUNDIDO, DN = 150 MM, PN 10, PARA REDE DE SANEAMENTO</t>
  </si>
  <si>
    <t>VALVULA REGISTRO DE GAVETA COM FLANGE, EM FERRO FUNDIDO, DN = 80 MM, PN 10, PARA REDE DE SANEAMENTO</t>
  </si>
  <si>
    <t>VALVULA REGISTRO DE GAVETA COM FLANGE, EM FERRO FUNDIDO, DN = 200 MM, PN 10, PARA REDE DE SANEAMENTO</t>
  </si>
  <si>
    <t>COLARINHO PEAD DE63</t>
  </si>
  <si>
    <t>COLARINHO PEAD DE90</t>
  </si>
  <si>
    <t>COLARINHO PEAD DE110</t>
  </si>
  <si>
    <t>COLARINHO PEAD DE160</t>
  </si>
  <si>
    <t>COLARINHO PEAD DE225</t>
  </si>
  <si>
    <t>COLARINHO PEAD DE630</t>
  </si>
  <si>
    <t>FLANGE AÇO DN50</t>
  </si>
  <si>
    <t>FLANGE AÇO DN75</t>
  </si>
  <si>
    <t>FLANGE AÇO DN100</t>
  </si>
  <si>
    <t>FLANGE AÇO DN150</t>
  </si>
  <si>
    <t>FLANGE AÇO DN200</t>
  </si>
  <si>
    <t>FLANGE AÇO DN600</t>
  </si>
  <si>
    <t>TEE FOFO COM FLANGES DN150</t>
  </si>
  <si>
    <t>TEE FOFO COM FLANGES DN600</t>
  </si>
  <si>
    <t>EXTREMIDADE FOFO PONTA-FLANGE DN150 L=1000MM</t>
  </si>
  <si>
    <t>EXTREMIDADE FOFO PONTA-FLANGE DN600 L=1000MM</t>
  </si>
  <si>
    <t>LUVA JUNTA MECÂNICA FOFO DN150</t>
  </si>
  <si>
    <t>LUVA JUNTA MECÂNICA FOFO DN600</t>
  </si>
  <si>
    <t>LUVA PVC PBA DN50</t>
  </si>
  <si>
    <t>LUVA PVA PBA DN75</t>
  </si>
  <si>
    <t>EXTREMIDADE BOLSA-FLANGE FOFO DN50</t>
  </si>
  <si>
    <t>EXTREMIDADE BOLSA-FLANGE FOFO DN75</t>
  </si>
  <si>
    <t>EXTREMIDADE BOLSA-FLANGE FOFO DN100</t>
  </si>
  <si>
    <t>EXTREMIDADE BOLSA-FLANGE FOFO DN150</t>
  </si>
  <si>
    <t>CAP PEAD DE90</t>
  </si>
  <si>
    <t>CAP PEAD DE110</t>
  </si>
  <si>
    <t>CAP PEAD DE160</t>
  </si>
  <si>
    <t>CAP PEAD DE225</t>
  </si>
  <si>
    <t>TEE PVC PBA DN50</t>
  </si>
  <si>
    <t>TEE PVC PBA DN75</t>
  </si>
  <si>
    <t>VALVULA REGISTRO DE GAVETA COM FLANGE, EM FERRO FUNDIDO, DN = 50 MM, PN 10, PARA REDE DE SANEAMENTO</t>
  </si>
  <si>
    <t>REDUÇÃO PEAD PE100 DE90X63MM</t>
  </si>
  <si>
    <t>REDUÇÃO PEAD PE100 DE110X63MM</t>
  </si>
  <si>
    <t>REDUÇÃO PEAD PE100 DE110X90MM</t>
  </si>
  <si>
    <t>REDUÇÃO PEAD PE100 DE160X110MM</t>
  </si>
  <si>
    <t>REDUÇÃO PEAD PE100 DE225X110MM</t>
  </si>
  <si>
    <t>REDUÇÃO PEAD PE100 DE225X160MM</t>
  </si>
  <si>
    <t>REDUÇÃO FOFO DN75X50</t>
  </si>
  <si>
    <t>REDUÇÃO FOFO DN100X50</t>
  </si>
  <si>
    <t>REDUÇÃO FOFO DN100X75</t>
  </si>
  <si>
    <t>REDUÇÃO FOFO DN150X75</t>
  </si>
  <si>
    <t>TEE PPP PEAD DE90</t>
  </si>
  <si>
    <t>TEE PPP PEAD DE110</t>
  </si>
  <si>
    <t>TEE PPP PEAD DE160</t>
  </si>
  <si>
    <t>TEE PPP PEAD DE225</t>
  </si>
  <si>
    <t>TEE PEAD DE630</t>
  </si>
  <si>
    <t>CURVA 90º PEAD DE110</t>
  </si>
  <si>
    <t>CURVA 90º PEAD  DE630</t>
  </si>
  <si>
    <t>CURVA 45° FOFO FLANGES DN600</t>
  </si>
  <si>
    <t>TOCO FOFO DN600 COM FLANGES L=5000CM</t>
  </si>
  <si>
    <t>TOCO FOFO DN600 COM FLANGES L=3000CM</t>
  </si>
  <si>
    <t>VENTOSA FOFO TRÍPLICE FUNÇÃO DN50</t>
  </si>
  <si>
    <t>ARRUELA</t>
  </si>
  <si>
    <t>PORCA SEXTAVADA</t>
  </si>
  <si>
    <t>BARRA ROSCADA AÇO L=1000CM</t>
  </si>
  <si>
    <t>Placa de redução fabricada em ferro fundido dúctil 200X75</t>
  </si>
  <si>
    <t>LUVA PEAD 630mm POR ELETROFUSAO</t>
  </si>
  <si>
    <t>Totais -&gt;</t>
  </si>
  <si>
    <t/>
  </si>
  <si>
    <t>Total sem BDI</t>
  </si>
  <si>
    <t>Total do BDI</t>
  </si>
  <si>
    <t>Total Geral</t>
  </si>
  <si>
    <t>TUBO PEAD DE63 SDR 11 PE 12,5</t>
  </si>
  <si>
    <t>TEE COM REDUÇÃO FOFO COM FLANGES DN600X100</t>
  </si>
  <si>
    <t xml:space="preserve"> 7.1</t>
  </si>
  <si>
    <t xml:space="preserve"> 7.2</t>
  </si>
  <si>
    <t xml:space="preserve"> 7.3</t>
  </si>
  <si>
    <t xml:space="preserve"> 7.4</t>
  </si>
  <si>
    <t xml:space="preserve"> 7.5</t>
  </si>
  <si>
    <t xml:space="preserve"> 7.6</t>
  </si>
  <si>
    <t xml:space="preserve"> 7.7</t>
  </si>
  <si>
    <t xml:space="preserve"> 7.8</t>
  </si>
  <si>
    <t>VALVULA REGISTRO DE GAVETA COM FLANGE, EM FERRO FUNDIDO, DN = 600 MM, PN 10, PARA REDE DE SANEAMENTO</t>
  </si>
  <si>
    <t xml:space="preserve"> 18.3</t>
  </si>
  <si>
    <t xml:space="preserve"> 18.4</t>
  </si>
  <si>
    <t xml:space="preserve"> 18.5</t>
  </si>
  <si>
    <t xml:space="preserve"> 18.6</t>
  </si>
  <si>
    <t xml:space="preserve"> 18.7</t>
  </si>
  <si>
    <t xml:space="preserve"> 18.8</t>
  </si>
  <si>
    <t xml:space="preserve"> 18.9</t>
  </si>
  <si>
    <t xml:space="preserve"> 18.10</t>
  </si>
  <si>
    <t xml:space="preserve"> 18.11</t>
  </si>
  <si>
    <t xml:space="preserve"> 18.12</t>
  </si>
  <si>
    <t xml:space="preserve"> 18.13</t>
  </si>
  <si>
    <t xml:space="preserve"> 18.14</t>
  </si>
  <si>
    <t xml:space="preserve"> 18.15</t>
  </si>
  <si>
    <t xml:space="preserve"> 18.16</t>
  </si>
  <si>
    <t xml:space="preserve"> 18.17</t>
  </si>
  <si>
    <t xml:space="preserve"> 18.18</t>
  </si>
  <si>
    <t xml:space="preserve"> 18.19</t>
  </si>
  <si>
    <t xml:space="preserve"> 18.20</t>
  </si>
  <si>
    <t xml:space="preserve"> 18.21</t>
  </si>
  <si>
    <t xml:space="preserve"> 18.22</t>
  </si>
  <si>
    <t xml:space="preserve"> 18.23</t>
  </si>
  <si>
    <t xml:space="preserve"> 18.24</t>
  </si>
  <si>
    <t xml:space="preserve"> 18.25</t>
  </si>
  <si>
    <t xml:space="preserve"> 18.26</t>
  </si>
  <si>
    <t xml:space="preserve"> 18.27</t>
  </si>
  <si>
    <t xml:space="preserve"> 18.28</t>
  </si>
  <si>
    <t xml:space="preserve"> 18.29</t>
  </si>
  <si>
    <t xml:space="preserve"> 18.30</t>
  </si>
  <si>
    <t xml:space="preserve"> 18.31</t>
  </si>
  <si>
    <t xml:space="preserve"> 18.32</t>
  </si>
  <si>
    <t xml:space="preserve"> 18.33</t>
  </si>
  <si>
    <t xml:space="preserve"> 18.34</t>
  </si>
  <si>
    <t xml:space="preserve"> 18.35</t>
  </si>
  <si>
    <t xml:space="preserve"> 18.36</t>
  </si>
  <si>
    <t xml:space="preserve"> 18.37</t>
  </si>
  <si>
    <t xml:space="preserve"> 18.38</t>
  </si>
  <si>
    <t xml:space="preserve"> 18.39</t>
  </si>
  <si>
    <t xml:space="preserve"> 18.40</t>
  </si>
  <si>
    <t xml:space="preserve"> 18.41</t>
  </si>
  <si>
    <t xml:space="preserve"> 18.42</t>
  </si>
  <si>
    <t xml:space="preserve"> 18.43</t>
  </si>
  <si>
    <t xml:space="preserve"> 18.44</t>
  </si>
  <si>
    <t xml:space="preserve"> 18.45</t>
  </si>
  <si>
    <t xml:space="preserve"> 18.46</t>
  </si>
  <si>
    <t xml:space="preserve"> 18.47</t>
  </si>
  <si>
    <t xml:space="preserve"> 18.48</t>
  </si>
  <si>
    <t xml:space="preserve"> 18.49</t>
  </si>
  <si>
    <t xml:space="preserve"> 18.50</t>
  </si>
  <si>
    <t xml:space="preserve"> 18.51</t>
  </si>
  <si>
    <t xml:space="preserve"> 18.52</t>
  </si>
  <si>
    <t xml:space="preserve"> 18.53</t>
  </si>
  <si>
    <t xml:space="preserve"> 18.54</t>
  </si>
  <si>
    <t xml:space="preserve"> 18.55</t>
  </si>
  <si>
    <t xml:space="preserve"> 18.56</t>
  </si>
  <si>
    <t xml:space="preserve"> 18.57</t>
  </si>
  <si>
    <t xml:space="preserve"> 18.58</t>
  </si>
  <si>
    <t xml:space="preserve"> 18.59</t>
  </si>
  <si>
    <t xml:space="preserve"> 18.60</t>
  </si>
  <si>
    <t xml:space="preserve"> 18.61</t>
  </si>
  <si>
    <t xml:space="preserve"> 18.62</t>
  </si>
  <si>
    <t xml:space="preserve"> 18.63</t>
  </si>
  <si>
    <t xml:space="preserve"> 18.64</t>
  </si>
  <si>
    <t xml:space="preserve"> 18.65</t>
  </si>
  <si>
    <t xml:space="preserve"> 18.66</t>
  </si>
  <si>
    <t xml:space="preserve"> 18.67</t>
  </si>
  <si>
    <t xml:space="preserve"> 18.68</t>
  </si>
  <si>
    <t xml:space="preserve"> 18.69</t>
  </si>
  <si>
    <t xml:space="preserve"> 18.70</t>
  </si>
  <si>
    <t xml:space="preserve"> 18.71</t>
  </si>
  <si>
    <t xml:space="preserve"> 18.72</t>
  </si>
  <si>
    <t xml:space="preserve"> 18.73</t>
  </si>
  <si>
    <t xml:space="preserve"> 18.74</t>
  </si>
  <si>
    <t xml:space="preserve"> 18.75</t>
  </si>
  <si>
    <t xml:space="preserve"> 18.76</t>
  </si>
  <si>
    <t xml:space="preserve"> 18.77</t>
  </si>
  <si>
    <t xml:space="preserve"> 18.78</t>
  </si>
  <si>
    <t>1.3</t>
  </si>
  <si>
    <t>TESTE HIDROSTÁTICO EM REDE DE ÁGUA / ADUTORA</t>
  </si>
  <si>
    <t>TUBO PEAD DE630</t>
  </si>
  <si>
    <t>TÊ DE SELA DE630X225 PEAD</t>
  </si>
  <si>
    <t>TE DE SERVICO INTEGRADO, EM POLIPROPILENO (PP), PARA TUBOS EM PEAD/PVC, SAÍDA 20 MM - LIGACAO PREDIAL DE AGUA</t>
  </si>
  <si>
    <t>TE DE SERVICO INTEGRADO, EM POLIPROPILENO (PP), PARA TUBOS EM PEAD/PVC, SAÍDA 32 MM - LIGACAO PREDIAL DE AGUA</t>
  </si>
  <si>
    <t>TUBO PEAD DE90</t>
  </si>
  <si>
    <t>TUBO PEAD DE 160</t>
  </si>
  <si>
    <t>TUBO PEAD DE 110</t>
  </si>
  <si>
    <t>TUBO PEAD DE 225</t>
  </si>
  <si>
    <t>LUVA ELETROFUSÃO PEAD DE110</t>
  </si>
  <si>
    <t xml:space="preserve">LUVA ELETROFUSÃO PEAD DE160 </t>
  </si>
  <si>
    <t xml:space="preserve">
</t>
  </si>
  <si>
    <t xml:space="preserve">ADUTORA CANUDOS MND </t>
  </si>
  <si>
    <t>Planilha Orçamentária Discriminada Com Valor do Material e da Mão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</si>
</sst>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5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44" fontId="23" fillId="0" borderId="0" applyFont="0" applyFill="0" applyBorder="0" applyAlignment="0" applyProtection="0"/>
  </cellStyleXfs>
  <cellXfs count="40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4" fillId="6" borderId="3" xfId="0" applyFont="1" applyFill="1" applyBorder="1" applyAlignment="1">
      <alignment horizontal="right" vertical="top" wrapText="1"/>
    </xf>
    <xf numFmtId="0" fontId="5" fillId="7" borderId="4" xfId="0" applyFont="1" applyFill="1" applyBorder="1" applyAlignment="1">
      <alignment horizontal="left" vertical="top" wrapText="1"/>
    </xf>
    <xf numFmtId="0" fontId="6" fillId="8" borderId="5" xfId="0" applyFont="1" applyFill="1" applyBorder="1" applyAlignment="1">
      <alignment horizontal="right" vertical="top" wrapText="1"/>
    </xf>
    <xf numFmtId="4" fontId="7" fillId="9" borderId="6" xfId="0" applyNumberFormat="1" applyFont="1" applyFill="1" applyBorder="1" applyAlignment="1">
      <alignment horizontal="right" vertical="top" wrapText="1"/>
    </xf>
    <xf numFmtId="0" fontId="8" fillId="10" borderId="7" xfId="0" applyFont="1" applyFill="1" applyBorder="1" applyAlignment="1">
      <alignment horizontal="left" vertical="top" wrapText="1"/>
    </xf>
    <xf numFmtId="0" fontId="9" fillId="11" borderId="8" xfId="0" applyFont="1" applyFill="1" applyBorder="1" applyAlignment="1">
      <alignment horizontal="center" vertical="top" wrapText="1"/>
    </xf>
    <xf numFmtId="0" fontId="10" fillId="12" borderId="9" xfId="0" applyFont="1" applyFill="1" applyBorder="1" applyAlignment="1">
      <alignment horizontal="right" vertical="top" wrapText="1"/>
    </xf>
    <xf numFmtId="4" fontId="11" fillId="13" borderId="10" xfId="0" applyNumberFormat="1" applyFont="1" applyFill="1" applyBorder="1" applyAlignment="1">
      <alignment horizontal="right" vertical="top" wrapText="1"/>
    </xf>
    <xf numFmtId="0" fontId="13" fillId="14" borderId="11" xfId="0" applyFont="1" applyFill="1" applyBorder="1" applyAlignment="1">
      <alignment horizontal="left" vertical="top" wrapText="1"/>
    </xf>
    <xf numFmtId="0" fontId="14" fillId="15" borderId="12" xfId="0" applyFont="1" applyFill="1" applyBorder="1" applyAlignment="1">
      <alignment horizontal="center" vertical="top" wrapText="1"/>
    </xf>
    <xf numFmtId="0" fontId="15" fillId="16" borderId="13" xfId="0" applyFont="1" applyFill="1" applyBorder="1" applyAlignment="1">
      <alignment horizontal="right" vertical="top" wrapText="1"/>
    </xf>
    <xf numFmtId="4" fontId="16" fillId="17" borderId="14" xfId="0" applyNumberFormat="1" applyFont="1" applyFill="1" applyBorder="1" applyAlignment="1">
      <alignment horizontal="right" vertical="top" wrapText="1"/>
    </xf>
    <xf numFmtId="0" fontId="17" fillId="18" borderId="0" xfId="0" applyFont="1" applyFill="1" applyAlignment="1">
      <alignment horizontal="left" vertical="top" wrapText="1"/>
    </xf>
    <xf numFmtId="0" fontId="18" fillId="19" borderId="0" xfId="0" applyFont="1" applyFill="1" applyAlignment="1">
      <alignment horizontal="center" vertical="top" wrapText="1"/>
    </xf>
    <xf numFmtId="0" fontId="19" fillId="20" borderId="0" xfId="0" applyFont="1" applyFill="1" applyAlignment="1">
      <alignment horizontal="right" vertical="top" wrapText="1"/>
    </xf>
    <xf numFmtId="0" fontId="21" fillId="22" borderId="0" xfId="0" applyFont="1" applyFill="1" applyAlignment="1">
      <alignment horizontal="left" vertical="top" wrapText="1"/>
    </xf>
    <xf numFmtId="0" fontId="22" fillId="23" borderId="0" xfId="0" applyFont="1" applyFill="1" applyAlignment="1">
      <alignment horizontal="center" vertical="top" wrapText="1"/>
    </xf>
    <xf numFmtId="4" fontId="19" fillId="20" borderId="0" xfId="0" applyNumberFormat="1" applyFont="1" applyFill="1" applyAlignment="1">
      <alignment horizontal="right" vertical="top" wrapText="1"/>
    </xf>
    <xf numFmtId="0" fontId="8" fillId="14" borderId="11" xfId="0" applyFont="1" applyFill="1" applyBorder="1" applyAlignment="1">
      <alignment horizontal="left" vertical="top" wrapText="1"/>
    </xf>
    <xf numFmtId="44" fontId="7" fillId="9" borderId="6" xfId="1" applyFont="1" applyFill="1" applyBorder="1" applyAlignment="1">
      <alignment horizontal="right" vertical="top" wrapText="1"/>
    </xf>
    <xf numFmtId="0" fontId="17" fillId="18" borderId="0" xfId="0" applyFont="1" applyFill="1" applyAlignment="1">
      <alignment vertical="top" wrapText="1"/>
    </xf>
    <xf numFmtId="0" fontId="0" fillId="0" borderId="0" xfId="0"/>
    <xf numFmtId="0" fontId="8" fillId="10" borderId="15" xfId="0" applyFont="1" applyFill="1" applyBorder="1" applyAlignment="1">
      <alignment horizontal="left" vertical="top" wrapText="1"/>
    </xf>
    <xf numFmtId="0" fontId="10" fillId="12" borderId="15" xfId="0" applyFont="1" applyFill="1" applyBorder="1" applyAlignment="1">
      <alignment horizontal="right" vertical="top" wrapText="1"/>
    </xf>
    <xf numFmtId="0" fontId="8" fillId="11" borderId="15" xfId="0" applyFont="1" applyFill="1" applyBorder="1" applyAlignment="1">
      <alignment horizontal="center" vertical="top" wrapText="1"/>
    </xf>
    <xf numFmtId="0" fontId="19" fillId="20" borderId="0" xfId="0" applyFont="1" applyFill="1" applyAlignment="1">
      <alignment horizontal="right" vertical="top" wrapText="1"/>
    </xf>
    <xf numFmtId="4" fontId="24" fillId="0" borderId="0" xfId="0" applyNumberFormat="1" applyFont="1" applyAlignment="1">
      <alignment horizontal="right" vertical="top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17" fillId="18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0" fontId="19" fillId="20" borderId="0" xfId="0" applyFont="1" applyFill="1" applyAlignment="1">
      <alignment horizontal="right" vertical="top" wrapText="1"/>
    </xf>
    <xf numFmtId="4" fontId="20" fillId="21" borderId="0" xfId="0" applyNumberFormat="1" applyFont="1" applyFill="1" applyAlignment="1">
      <alignment horizontal="right" vertical="top" wrapText="1"/>
    </xf>
    <xf numFmtId="0" fontId="12" fillId="23" borderId="0" xfId="0" applyFont="1" applyFill="1" applyAlignment="1">
      <alignment horizontal="center" vertical="top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3"/>
  <sheetViews>
    <sheetView tabSelected="1" showWhiteSpace="0" topLeftCell="A105" zoomScale="85" zoomScaleNormal="85" workbookViewId="0">
      <selection activeCell="F124" sqref="F124"/>
    </sheetView>
  </sheetViews>
  <sheetFormatPr defaultRowHeight="14.25" x14ac:dyDescent="0.2"/>
  <cols>
    <col min="1" max="1" width="14.25" customWidth="1"/>
    <col min="2" max="2" width="73" customWidth="1"/>
    <col min="3" max="3" width="5" customWidth="1"/>
    <col min="4" max="4" width="10" customWidth="1"/>
    <col min="5" max="5" width="10" bestFit="1" customWidth="1"/>
    <col min="6" max="9" width="10" customWidth="1"/>
    <col min="10" max="10" width="10.25" customWidth="1"/>
    <col min="11" max="11" width="20.5" customWidth="1"/>
  </cols>
  <sheetData>
    <row r="1" spans="1:11" ht="39" customHeight="1" x14ac:dyDescent="0.2">
      <c r="A1" s="1"/>
      <c r="B1" s="1" t="s">
        <v>0</v>
      </c>
      <c r="C1" s="29"/>
      <c r="D1" s="29"/>
      <c r="E1" s="29"/>
      <c r="F1" s="30"/>
      <c r="G1" s="30"/>
      <c r="H1" s="30"/>
      <c r="I1" s="29"/>
      <c r="J1" s="29"/>
      <c r="K1" s="29"/>
    </row>
    <row r="2" spans="1:11" ht="80.099999999999994" customHeight="1" x14ac:dyDescent="0.2">
      <c r="A2" s="14"/>
      <c r="B2" s="14" t="s">
        <v>306</v>
      </c>
      <c r="C2" s="31"/>
      <c r="D2" s="31"/>
      <c r="E2" s="31"/>
      <c r="F2" s="22"/>
      <c r="G2" s="22"/>
      <c r="H2" s="22"/>
      <c r="I2" s="31"/>
      <c r="J2" s="31"/>
      <c r="K2" s="31"/>
    </row>
    <row r="3" spans="1:11" ht="15" x14ac:dyDescent="0.25">
      <c r="A3" s="32" t="s">
        <v>307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15" customHeight="1" x14ac:dyDescent="0.2">
      <c r="A4" s="34" t="s">
        <v>1</v>
      </c>
      <c r="B4" s="34" t="s">
        <v>2</v>
      </c>
      <c r="C4" s="36" t="s">
        <v>3</v>
      </c>
      <c r="D4" s="35" t="s">
        <v>4</v>
      </c>
      <c r="E4" s="35" t="s">
        <v>5</v>
      </c>
      <c r="F4" s="36" t="s">
        <v>6</v>
      </c>
      <c r="G4" s="34"/>
      <c r="H4" s="34"/>
      <c r="I4" s="36" t="s">
        <v>7</v>
      </c>
      <c r="J4" s="34"/>
      <c r="K4" s="34"/>
    </row>
    <row r="5" spans="1:11" ht="15" customHeight="1" x14ac:dyDescent="0.2">
      <c r="A5" s="35"/>
      <c r="B5" s="35"/>
      <c r="C5" s="35"/>
      <c r="D5" s="35"/>
      <c r="E5" s="35"/>
      <c r="F5" s="2" t="s">
        <v>8</v>
      </c>
      <c r="G5" s="2" t="s">
        <v>9</v>
      </c>
      <c r="H5" s="2" t="s">
        <v>7</v>
      </c>
      <c r="I5" s="2" t="s">
        <v>8</v>
      </c>
      <c r="J5" s="2" t="s">
        <v>9</v>
      </c>
      <c r="K5" s="2" t="s">
        <v>7</v>
      </c>
    </row>
    <row r="6" spans="1:11" ht="23.25" customHeight="1" x14ac:dyDescent="0.2">
      <c r="A6" s="3" t="s">
        <v>10</v>
      </c>
      <c r="B6" s="3" t="s">
        <v>11</v>
      </c>
      <c r="C6" s="3"/>
      <c r="D6" s="4"/>
      <c r="E6" s="3"/>
      <c r="F6" s="3"/>
      <c r="G6" s="3"/>
      <c r="H6" s="3"/>
      <c r="I6" s="3"/>
      <c r="J6" s="3"/>
      <c r="K6" s="21">
        <f>SUM(K7:K10)</f>
        <v>0</v>
      </c>
    </row>
    <row r="7" spans="1:11" x14ac:dyDescent="0.2">
      <c r="A7" s="6" t="s">
        <v>12</v>
      </c>
      <c r="B7" s="6" t="s">
        <v>13</v>
      </c>
      <c r="C7" s="7" t="s">
        <v>14</v>
      </c>
      <c r="D7" s="8">
        <v>8</v>
      </c>
      <c r="E7" s="9"/>
      <c r="F7" s="9"/>
      <c r="G7" s="9"/>
      <c r="H7" s="9">
        <f>SUM(F7:G7)</f>
        <v>0</v>
      </c>
      <c r="I7" s="9">
        <f>TRUNC(D7*F7,2)</f>
        <v>0</v>
      </c>
      <c r="J7" s="9">
        <f t="shared" ref="J7:J8" si="0">TRUNC(D7*G7,2)</f>
        <v>0</v>
      </c>
      <c r="K7" s="9">
        <f t="shared" ref="K7:K10" si="1">I7+J7</f>
        <v>0</v>
      </c>
    </row>
    <row r="8" spans="1:11" x14ac:dyDescent="0.2">
      <c r="A8" s="6" t="s">
        <v>15</v>
      </c>
      <c r="B8" s="6" t="s">
        <v>16</v>
      </c>
      <c r="C8" s="7" t="s">
        <v>17</v>
      </c>
      <c r="D8" s="8">
        <v>1</v>
      </c>
      <c r="E8" s="9"/>
      <c r="F8" s="9"/>
      <c r="G8" s="9"/>
      <c r="H8" s="9">
        <f>SUM(F8:G8)</f>
        <v>0</v>
      </c>
      <c r="I8" s="9">
        <f>TRUNC(D8*F8,2)</f>
        <v>0</v>
      </c>
      <c r="J8" s="9">
        <f t="shared" si="0"/>
        <v>0</v>
      </c>
      <c r="K8" s="9">
        <f t="shared" si="1"/>
        <v>0</v>
      </c>
    </row>
    <row r="9" spans="1:11" s="23" customFormat="1" x14ac:dyDescent="0.2">
      <c r="A9" s="24" t="s">
        <v>293</v>
      </c>
      <c r="B9" s="24" t="s">
        <v>294</v>
      </c>
      <c r="C9" s="26" t="s">
        <v>25</v>
      </c>
      <c r="D9" s="25">
        <v>6861</v>
      </c>
      <c r="E9" s="9"/>
      <c r="F9" s="9"/>
      <c r="G9" s="9"/>
      <c r="H9" s="9">
        <f>SUM(F9:G9)</f>
        <v>0</v>
      </c>
      <c r="I9" s="9">
        <f>TRUNC(D9*F9,2)</f>
        <v>0</v>
      </c>
      <c r="J9" s="9">
        <f t="shared" ref="J9" si="2">TRUNC(D9*G9,2)</f>
        <v>0</v>
      </c>
      <c r="K9" s="9">
        <f t="shared" ref="K9" si="3">I9+J9</f>
        <v>0</v>
      </c>
    </row>
    <row r="10" spans="1:11" x14ac:dyDescent="0.2">
      <c r="A10" s="10" t="s">
        <v>18</v>
      </c>
      <c r="B10" s="10" t="s">
        <v>19</v>
      </c>
      <c r="C10" s="11" t="s">
        <v>20</v>
      </c>
      <c r="D10" s="12">
        <v>2</v>
      </c>
      <c r="E10" s="13"/>
      <c r="F10" s="13"/>
      <c r="G10" s="13"/>
      <c r="H10" s="13">
        <f>SUM(F10:G10)</f>
        <v>0</v>
      </c>
      <c r="I10" s="13">
        <f>TRUNC(D10*F10,2)</f>
        <v>0</v>
      </c>
      <c r="J10" s="13">
        <f t="shared" ref="J10" si="4">TRUNC(D10*G10,2)</f>
        <v>0</v>
      </c>
      <c r="K10" s="13">
        <f t="shared" si="1"/>
        <v>0</v>
      </c>
    </row>
    <row r="11" spans="1:11" x14ac:dyDescent="0.2">
      <c r="A11" s="3" t="s">
        <v>21</v>
      </c>
      <c r="B11" s="3" t="s">
        <v>22</v>
      </c>
      <c r="C11" s="3"/>
      <c r="D11" s="4"/>
      <c r="E11" s="3"/>
      <c r="F11" s="3"/>
      <c r="G11" s="3"/>
      <c r="H11" s="3"/>
      <c r="I11" s="3"/>
      <c r="J11" s="3"/>
      <c r="K11" s="21">
        <f>SUM(K12:K16)</f>
        <v>0</v>
      </c>
    </row>
    <row r="12" spans="1:11" x14ac:dyDescent="0.2">
      <c r="A12" s="6" t="s">
        <v>23</v>
      </c>
      <c r="B12" s="6" t="s">
        <v>24</v>
      </c>
      <c r="C12" s="7" t="s">
        <v>25</v>
      </c>
      <c r="D12" s="8">
        <v>6861</v>
      </c>
      <c r="E12" s="9"/>
      <c r="F12" s="9"/>
      <c r="G12" s="9"/>
      <c r="H12" s="9">
        <f t="shared" ref="H12:H16" si="5">SUM(F12:G12)</f>
        <v>0</v>
      </c>
      <c r="I12" s="9">
        <f t="shared" ref="I12:I16" si="6">TRUNC(D12*F12,2)</f>
        <v>0</v>
      </c>
      <c r="J12" s="9">
        <f t="shared" ref="J12:J16" si="7">TRUNC(D12*G12,2)</f>
        <v>0</v>
      </c>
      <c r="K12" s="9">
        <f t="shared" ref="K12:K16" si="8">I12+J12</f>
        <v>0</v>
      </c>
    </row>
    <row r="13" spans="1:11" ht="25.5" x14ac:dyDescent="0.2">
      <c r="A13" s="6" t="s">
        <v>26</v>
      </c>
      <c r="B13" s="6" t="s">
        <v>27</v>
      </c>
      <c r="C13" s="7" t="s">
        <v>25</v>
      </c>
      <c r="D13" s="8">
        <v>6861</v>
      </c>
      <c r="E13" s="9"/>
      <c r="F13" s="9"/>
      <c r="G13" s="9"/>
      <c r="H13" s="9">
        <f t="shared" si="5"/>
        <v>0</v>
      </c>
      <c r="I13" s="9">
        <f t="shared" si="6"/>
        <v>0</v>
      </c>
      <c r="J13" s="9">
        <f t="shared" si="7"/>
        <v>0</v>
      </c>
      <c r="K13" s="9">
        <f t="shared" si="8"/>
        <v>0</v>
      </c>
    </row>
    <row r="14" spans="1:11" x14ac:dyDescent="0.2">
      <c r="A14" s="10" t="s">
        <v>28</v>
      </c>
      <c r="B14" s="10" t="s">
        <v>29</v>
      </c>
      <c r="C14" s="11" t="s">
        <v>30</v>
      </c>
      <c r="D14" s="12">
        <v>40</v>
      </c>
      <c r="E14" s="13"/>
      <c r="F14" s="13"/>
      <c r="G14" s="13"/>
      <c r="H14" s="13">
        <f t="shared" si="5"/>
        <v>0</v>
      </c>
      <c r="I14" s="13">
        <f t="shared" si="6"/>
        <v>0</v>
      </c>
      <c r="J14" s="13">
        <f t="shared" si="7"/>
        <v>0</v>
      </c>
      <c r="K14" s="13">
        <f t="shared" si="8"/>
        <v>0</v>
      </c>
    </row>
    <row r="15" spans="1:11" x14ac:dyDescent="0.2">
      <c r="A15" s="10" t="s">
        <v>31</v>
      </c>
      <c r="B15" s="10" t="s">
        <v>32</v>
      </c>
      <c r="C15" s="11" t="s">
        <v>25</v>
      </c>
      <c r="D15" s="12">
        <v>54</v>
      </c>
      <c r="E15" s="13"/>
      <c r="F15" s="13"/>
      <c r="G15" s="13"/>
      <c r="H15" s="13">
        <f t="shared" si="5"/>
        <v>0</v>
      </c>
      <c r="I15" s="13">
        <f t="shared" si="6"/>
        <v>0</v>
      </c>
      <c r="J15" s="13">
        <f t="shared" si="7"/>
        <v>0</v>
      </c>
      <c r="K15" s="13">
        <f t="shared" si="8"/>
        <v>0</v>
      </c>
    </row>
    <row r="16" spans="1:11" ht="25.5" x14ac:dyDescent="0.2">
      <c r="A16" s="6" t="s">
        <v>33</v>
      </c>
      <c r="B16" s="6" t="s">
        <v>34</v>
      </c>
      <c r="C16" s="7" t="s">
        <v>35</v>
      </c>
      <c r="D16" s="8">
        <v>24</v>
      </c>
      <c r="E16" s="9"/>
      <c r="F16" s="9"/>
      <c r="G16" s="9"/>
      <c r="H16" s="9">
        <f t="shared" si="5"/>
        <v>0</v>
      </c>
      <c r="I16" s="9">
        <f t="shared" si="6"/>
        <v>0</v>
      </c>
      <c r="J16" s="9">
        <f t="shared" si="7"/>
        <v>0</v>
      </c>
      <c r="K16" s="9">
        <f t="shared" si="8"/>
        <v>0</v>
      </c>
    </row>
    <row r="17" spans="1:11" x14ac:dyDescent="0.2">
      <c r="A17" s="3" t="s">
        <v>36</v>
      </c>
      <c r="B17" s="3" t="s">
        <v>37</v>
      </c>
      <c r="C17" s="3"/>
      <c r="D17" s="4"/>
      <c r="E17" s="3"/>
      <c r="F17" s="3"/>
      <c r="G17" s="3"/>
      <c r="H17" s="3"/>
      <c r="I17" s="3"/>
      <c r="J17" s="3"/>
      <c r="K17" s="21">
        <f>SUM(K18:K23)</f>
        <v>0</v>
      </c>
    </row>
    <row r="18" spans="1:11" x14ac:dyDescent="0.2">
      <c r="A18" s="10" t="s">
        <v>38</v>
      </c>
      <c r="B18" s="10" t="s">
        <v>39</v>
      </c>
      <c r="C18" s="11" t="s">
        <v>25</v>
      </c>
      <c r="D18" s="12">
        <v>210</v>
      </c>
      <c r="E18" s="13"/>
      <c r="F18" s="13"/>
      <c r="G18" s="13"/>
      <c r="H18" s="13">
        <f t="shared" ref="H18:H23" si="9">SUM(F18:G18)</f>
        <v>0</v>
      </c>
      <c r="I18" s="13">
        <f t="shared" ref="I18:I23" si="10">TRUNC(D18*F18,2)</f>
        <v>0</v>
      </c>
      <c r="J18" s="13">
        <f t="shared" ref="J18:J23" si="11">TRUNC(D18*G18,2)</f>
        <v>0</v>
      </c>
      <c r="K18" s="13">
        <f t="shared" ref="K18:K23" si="12">I18+J18</f>
        <v>0</v>
      </c>
    </row>
    <row r="19" spans="1:11" x14ac:dyDescent="0.2">
      <c r="A19" s="10" t="s">
        <v>40</v>
      </c>
      <c r="B19" s="10" t="s">
        <v>41</v>
      </c>
      <c r="C19" s="11" t="s">
        <v>25</v>
      </c>
      <c r="D19" s="12">
        <v>877</v>
      </c>
      <c r="E19" s="13"/>
      <c r="F19" s="13"/>
      <c r="G19" s="13"/>
      <c r="H19" s="13">
        <f t="shared" si="9"/>
        <v>0</v>
      </c>
      <c r="I19" s="13">
        <f t="shared" si="10"/>
        <v>0</v>
      </c>
      <c r="J19" s="13">
        <f t="shared" si="11"/>
        <v>0</v>
      </c>
      <c r="K19" s="13">
        <f t="shared" si="12"/>
        <v>0</v>
      </c>
    </row>
    <row r="20" spans="1:11" x14ac:dyDescent="0.2">
      <c r="A20" s="10" t="s">
        <v>42</v>
      </c>
      <c r="B20" s="10" t="s">
        <v>43</v>
      </c>
      <c r="C20" s="11" t="s">
        <v>25</v>
      </c>
      <c r="D20" s="12">
        <v>1271</v>
      </c>
      <c r="E20" s="13"/>
      <c r="F20" s="13"/>
      <c r="G20" s="13"/>
      <c r="H20" s="13">
        <f t="shared" si="9"/>
        <v>0</v>
      </c>
      <c r="I20" s="13">
        <f t="shared" si="10"/>
        <v>0</v>
      </c>
      <c r="J20" s="13">
        <f t="shared" si="11"/>
        <v>0</v>
      </c>
      <c r="K20" s="13">
        <f t="shared" si="12"/>
        <v>0</v>
      </c>
    </row>
    <row r="21" spans="1:11" x14ac:dyDescent="0.2">
      <c r="A21" s="10" t="s">
        <v>44</v>
      </c>
      <c r="B21" s="10" t="s">
        <v>45</v>
      </c>
      <c r="C21" s="11" t="s">
        <v>25</v>
      </c>
      <c r="D21" s="12">
        <v>608</v>
      </c>
      <c r="E21" s="13"/>
      <c r="F21" s="13"/>
      <c r="G21" s="13"/>
      <c r="H21" s="13">
        <f t="shared" si="9"/>
        <v>0</v>
      </c>
      <c r="I21" s="13">
        <f t="shared" si="10"/>
        <v>0</v>
      </c>
      <c r="J21" s="13">
        <f t="shared" si="11"/>
        <v>0</v>
      </c>
      <c r="K21" s="13">
        <f t="shared" si="12"/>
        <v>0</v>
      </c>
    </row>
    <row r="22" spans="1:11" x14ac:dyDescent="0.2">
      <c r="A22" s="10" t="s">
        <v>46</v>
      </c>
      <c r="B22" s="10" t="s">
        <v>47</v>
      </c>
      <c r="C22" s="11" t="s">
        <v>25</v>
      </c>
      <c r="D22" s="12">
        <v>12</v>
      </c>
      <c r="E22" s="13"/>
      <c r="F22" s="13"/>
      <c r="G22" s="13"/>
      <c r="H22" s="13">
        <f t="shared" si="9"/>
        <v>0</v>
      </c>
      <c r="I22" s="13">
        <f t="shared" si="10"/>
        <v>0</v>
      </c>
      <c r="J22" s="13">
        <f t="shared" si="11"/>
        <v>0</v>
      </c>
      <c r="K22" s="13">
        <f t="shared" si="12"/>
        <v>0</v>
      </c>
    </row>
    <row r="23" spans="1:11" ht="23.25" customHeight="1" x14ac:dyDescent="0.2">
      <c r="A23" s="10" t="s">
        <v>48</v>
      </c>
      <c r="B23" s="10" t="s">
        <v>49</v>
      </c>
      <c r="C23" s="11" t="s">
        <v>25</v>
      </c>
      <c r="D23" s="12">
        <v>3600</v>
      </c>
      <c r="E23" s="13"/>
      <c r="F23" s="13"/>
      <c r="G23" s="13"/>
      <c r="H23" s="13">
        <f t="shared" si="9"/>
        <v>0</v>
      </c>
      <c r="I23" s="13">
        <f t="shared" si="10"/>
        <v>0</v>
      </c>
      <c r="J23" s="13">
        <f t="shared" si="11"/>
        <v>0</v>
      </c>
      <c r="K23" s="13">
        <f t="shared" si="12"/>
        <v>0</v>
      </c>
    </row>
    <row r="24" spans="1:11" x14ac:dyDescent="0.2">
      <c r="A24" s="3" t="s">
        <v>50</v>
      </c>
      <c r="B24" s="3" t="s">
        <v>51</v>
      </c>
      <c r="C24" s="3"/>
      <c r="D24" s="4"/>
      <c r="E24" s="3"/>
      <c r="F24" s="3"/>
      <c r="G24" s="3"/>
      <c r="H24" s="3"/>
      <c r="I24" s="3"/>
      <c r="J24" s="3"/>
      <c r="K24" s="21">
        <f>SUM(K25:K33)</f>
        <v>0</v>
      </c>
    </row>
    <row r="25" spans="1:11" ht="18.75" customHeight="1" x14ac:dyDescent="0.2">
      <c r="A25" s="10" t="s">
        <v>52</v>
      </c>
      <c r="B25" s="10" t="s">
        <v>53</v>
      </c>
      <c r="C25" s="11" t="s">
        <v>25</v>
      </c>
      <c r="D25" s="12">
        <v>12</v>
      </c>
      <c r="E25" s="13"/>
      <c r="F25" s="13"/>
      <c r="G25" s="13"/>
      <c r="H25" s="13">
        <f t="shared" ref="H25:H33" si="13">SUM(F25:G25)</f>
        <v>0</v>
      </c>
      <c r="I25" s="13">
        <f t="shared" ref="I25:I33" si="14">TRUNC(D25*F25,2)</f>
        <v>0</v>
      </c>
      <c r="J25" s="13">
        <f t="shared" ref="J25:J33" si="15">TRUNC(D25*G25,2)</f>
        <v>0</v>
      </c>
      <c r="K25" s="13">
        <f t="shared" ref="K25:K33" si="16">I25+J25</f>
        <v>0</v>
      </c>
    </row>
    <row r="26" spans="1:11" ht="17.25" customHeight="1" x14ac:dyDescent="0.2">
      <c r="A26" s="10" t="s">
        <v>54</v>
      </c>
      <c r="B26" s="10" t="s">
        <v>55</v>
      </c>
      <c r="C26" s="11" t="s">
        <v>25</v>
      </c>
      <c r="D26" s="12">
        <v>45</v>
      </c>
      <c r="E26" s="13"/>
      <c r="F26" s="13"/>
      <c r="G26" s="13"/>
      <c r="H26" s="13">
        <f t="shared" si="13"/>
        <v>0</v>
      </c>
      <c r="I26" s="13">
        <f t="shared" si="14"/>
        <v>0</v>
      </c>
      <c r="J26" s="13">
        <f t="shared" si="15"/>
        <v>0</v>
      </c>
      <c r="K26" s="13">
        <f t="shared" si="16"/>
        <v>0</v>
      </c>
    </row>
    <row r="27" spans="1:11" ht="15.75" customHeight="1" x14ac:dyDescent="0.2">
      <c r="A27" s="10" t="s">
        <v>56</v>
      </c>
      <c r="B27" s="10" t="s">
        <v>57</v>
      </c>
      <c r="C27" s="11" t="s">
        <v>25</v>
      </c>
      <c r="D27" s="12">
        <v>67</v>
      </c>
      <c r="E27" s="13"/>
      <c r="F27" s="13"/>
      <c r="G27" s="13"/>
      <c r="H27" s="13">
        <f t="shared" si="13"/>
        <v>0</v>
      </c>
      <c r="I27" s="13">
        <f t="shared" si="14"/>
        <v>0</v>
      </c>
      <c r="J27" s="13">
        <f t="shared" si="15"/>
        <v>0</v>
      </c>
      <c r="K27" s="13">
        <f t="shared" si="16"/>
        <v>0</v>
      </c>
    </row>
    <row r="28" spans="1:11" ht="16.5" customHeight="1" x14ac:dyDescent="0.2">
      <c r="A28" s="10" t="s">
        <v>58</v>
      </c>
      <c r="B28" s="10" t="s">
        <v>59</v>
      </c>
      <c r="C28" s="11" t="s">
        <v>25</v>
      </c>
      <c r="D28" s="12">
        <v>33</v>
      </c>
      <c r="E28" s="13"/>
      <c r="F28" s="13"/>
      <c r="G28" s="13"/>
      <c r="H28" s="13">
        <f t="shared" si="13"/>
        <v>0</v>
      </c>
      <c r="I28" s="13">
        <f t="shared" si="14"/>
        <v>0</v>
      </c>
      <c r="J28" s="13">
        <f t="shared" si="15"/>
        <v>0</v>
      </c>
      <c r="K28" s="13">
        <f t="shared" si="16"/>
        <v>0</v>
      </c>
    </row>
    <row r="29" spans="1:11" ht="51" x14ac:dyDescent="0.2">
      <c r="A29" s="6" t="s">
        <v>60</v>
      </c>
      <c r="B29" s="6" t="s">
        <v>61</v>
      </c>
      <c r="C29" s="7" t="s">
        <v>62</v>
      </c>
      <c r="D29" s="8">
        <v>99.66</v>
      </c>
      <c r="E29" s="9"/>
      <c r="F29" s="9"/>
      <c r="G29" s="9"/>
      <c r="H29" s="9">
        <f t="shared" si="13"/>
        <v>0</v>
      </c>
      <c r="I29" s="9">
        <f t="shared" si="14"/>
        <v>0</v>
      </c>
      <c r="J29" s="9">
        <f t="shared" si="15"/>
        <v>0</v>
      </c>
      <c r="K29" s="9">
        <f t="shared" si="16"/>
        <v>0</v>
      </c>
    </row>
    <row r="30" spans="1:11" x14ac:dyDescent="0.2">
      <c r="A30" s="10" t="s">
        <v>60</v>
      </c>
      <c r="B30" s="10" t="s">
        <v>63</v>
      </c>
      <c r="C30" s="11" t="s">
        <v>25</v>
      </c>
      <c r="D30" s="12">
        <v>126</v>
      </c>
      <c r="E30" s="13"/>
      <c r="F30" s="13"/>
      <c r="G30" s="13"/>
      <c r="H30" s="13">
        <f t="shared" si="13"/>
        <v>0</v>
      </c>
      <c r="I30" s="13">
        <f t="shared" si="14"/>
        <v>0</v>
      </c>
      <c r="J30" s="13">
        <f t="shared" si="15"/>
        <v>0</v>
      </c>
      <c r="K30" s="13">
        <f t="shared" si="16"/>
        <v>0</v>
      </c>
    </row>
    <row r="31" spans="1:11" x14ac:dyDescent="0.2">
      <c r="A31" s="6" t="s">
        <v>64</v>
      </c>
      <c r="B31" s="6" t="s">
        <v>65</v>
      </c>
      <c r="C31" s="7" t="s">
        <v>62</v>
      </c>
      <c r="D31" s="8">
        <v>532.23</v>
      </c>
      <c r="E31" s="9"/>
      <c r="F31" s="9"/>
      <c r="G31" s="9"/>
      <c r="H31" s="9">
        <f t="shared" si="13"/>
        <v>0</v>
      </c>
      <c r="I31" s="9">
        <f t="shared" si="14"/>
        <v>0</v>
      </c>
      <c r="J31" s="9">
        <f t="shared" si="15"/>
        <v>0</v>
      </c>
      <c r="K31" s="9">
        <f t="shared" si="16"/>
        <v>0</v>
      </c>
    </row>
    <row r="32" spans="1:11" ht="38.25" x14ac:dyDescent="0.2">
      <c r="A32" s="6" t="s">
        <v>66</v>
      </c>
      <c r="B32" s="6" t="s">
        <v>67</v>
      </c>
      <c r="C32" s="7" t="s">
        <v>62</v>
      </c>
      <c r="D32" s="8">
        <v>41.2</v>
      </c>
      <c r="E32" s="9"/>
      <c r="F32" s="9"/>
      <c r="G32" s="9"/>
      <c r="H32" s="9">
        <f t="shared" si="13"/>
        <v>0</v>
      </c>
      <c r="I32" s="9">
        <f t="shared" si="14"/>
        <v>0</v>
      </c>
      <c r="J32" s="9">
        <f t="shared" si="15"/>
        <v>0</v>
      </c>
      <c r="K32" s="9">
        <f t="shared" si="16"/>
        <v>0</v>
      </c>
    </row>
    <row r="33" spans="1:11" ht="25.5" x14ac:dyDescent="0.2">
      <c r="A33" s="6" t="s">
        <v>68</v>
      </c>
      <c r="B33" s="6" t="s">
        <v>69</v>
      </c>
      <c r="C33" s="7" t="s">
        <v>70</v>
      </c>
      <c r="D33" s="8">
        <v>1236</v>
      </c>
      <c r="E33" s="9"/>
      <c r="F33" s="9"/>
      <c r="G33" s="9"/>
      <c r="H33" s="9">
        <f t="shared" si="13"/>
        <v>0</v>
      </c>
      <c r="I33" s="9">
        <f t="shared" si="14"/>
        <v>0</v>
      </c>
      <c r="J33" s="9">
        <f t="shared" si="15"/>
        <v>0</v>
      </c>
      <c r="K33" s="9">
        <f t="shared" si="16"/>
        <v>0</v>
      </c>
    </row>
    <row r="34" spans="1:11" x14ac:dyDescent="0.2">
      <c r="A34" s="3" t="s">
        <v>71</v>
      </c>
      <c r="B34" s="3" t="s">
        <v>72</v>
      </c>
      <c r="C34" s="3"/>
      <c r="D34" s="4"/>
      <c r="E34" s="3"/>
      <c r="F34" s="3"/>
      <c r="G34" s="3"/>
      <c r="H34" s="3"/>
      <c r="I34" s="3"/>
      <c r="J34" s="3"/>
      <c r="K34" s="21">
        <f>SUM(K35:K42)</f>
        <v>0</v>
      </c>
    </row>
    <row r="35" spans="1:11" x14ac:dyDescent="0.2">
      <c r="A35" s="6" t="s">
        <v>73</v>
      </c>
      <c r="B35" s="6" t="s">
        <v>74</v>
      </c>
      <c r="C35" s="7" t="s">
        <v>20</v>
      </c>
      <c r="D35" s="8">
        <v>2</v>
      </c>
      <c r="E35" s="9"/>
      <c r="F35" s="9"/>
      <c r="G35" s="9"/>
      <c r="H35" s="9">
        <f t="shared" ref="H35:H42" si="17">SUM(F35:G35)</f>
        <v>0</v>
      </c>
      <c r="I35" s="9">
        <f t="shared" ref="I35:I42" si="18">TRUNC(D35*F35,2)</f>
        <v>0</v>
      </c>
      <c r="J35" s="9">
        <f t="shared" ref="J35:J42" si="19">TRUNC(D35*G35,2)</f>
        <v>0</v>
      </c>
      <c r="K35" s="9">
        <f t="shared" ref="K35:K42" si="20">I35+J35</f>
        <v>0</v>
      </c>
    </row>
    <row r="36" spans="1:11" x14ac:dyDescent="0.2">
      <c r="A36" s="6" t="s">
        <v>75</v>
      </c>
      <c r="B36" s="6" t="s">
        <v>76</v>
      </c>
      <c r="C36" s="7" t="s">
        <v>20</v>
      </c>
      <c r="D36" s="8">
        <v>1</v>
      </c>
      <c r="E36" s="9"/>
      <c r="F36" s="9"/>
      <c r="G36" s="9"/>
      <c r="H36" s="9">
        <f t="shared" si="17"/>
        <v>0</v>
      </c>
      <c r="I36" s="9">
        <f t="shared" si="18"/>
        <v>0</v>
      </c>
      <c r="J36" s="9">
        <f t="shared" si="19"/>
        <v>0</v>
      </c>
      <c r="K36" s="9">
        <f t="shared" si="20"/>
        <v>0</v>
      </c>
    </row>
    <row r="37" spans="1:11" x14ac:dyDescent="0.2">
      <c r="A37" s="6" t="s">
        <v>77</v>
      </c>
      <c r="B37" s="6" t="s">
        <v>78</v>
      </c>
      <c r="C37" s="7" t="s">
        <v>20</v>
      </c>
      <c r="D37" s="8">
        <v>1</v>
      </c>
      <c r="E37" s="9"/>
      <c r="F37" s="9"/>
      <c r="G37" s="9"/>
      <c r="H37" s="9">
        <f t="shared" si="17"/>
        <v>0</v>
      </c>
      <c r="I37" s="9">
        <f t="shared" si="18"/>
        <v>0</v>
      </c>
      <c r="J37" s="9">
        <f t="shared" si="19"/>
        <v>0</v>
      </c>
      <c r="K37" s="9">
        <f t="shared" si="20"/>
        <v>0</v>
      </c>
    </row>
    <row r="38" spans="1:11" x14ac:dyDescent="0.2">
      <c r="A38" s="6" t="s">
        <v>79</v>
      </c>
      <c r="B38" s="6" t="s">
        <v>80</v>
      </c>
      <c r="C38" s="7" t="s">
        <v>20</v>
      </c>
      <c r="D38" s="8">
        <v>2</v>
      </c>
      <c r="E38" s="9"/>
      <c r="F38" s="9"/>
      <c r="G38" s="9"/>
      <c r="H38" s="9">
        <f t="shared" si="17"/>
        <v>0</v>
      </c>
      <c r="I38" s="9">
        <f t="shared" si="18"/>
        <v>0</v>
      </c>
      <c r="J38" s="9">
        <f t="shared" si="19"/>
        <v>0</v>
      </c>
      <c r="K38" s="9">
        <f t="shared" si="20"/>
        <v>0</v>
      </c>
    </row>
    <row r="39" spans="1:11" x14ac:dyDescent="0.2">
      <c r="A39" s="6" t="s">
        <v>81</v>
      </c>
      <c r="B39" s="6" t="s">
        <v>82</v>
      </c>
      <c r="C39" s="7" t="s">
        <v>20</v>
      </c>
      <c r="D39" s="8">
        <v>3</v>
      </c>
      <c r="E39" s="9"/>
      <c r="F39" s="9"/>
      <c r="G39" s="9"/>
      <c r="H39" s="9">
        <f t="shared" si="17"/>
        <v>0</v>
      </c>
      <c r="I39" s="9">
        <f t="shared" si="18"/>
        <v>0</v>
      </c>
      <c r="J39" s="9">
        <f t="shared" si="19"/>
        <v>0</v>
      </c>
      <c r="K39" s="9">
        <f t="shared" si="20"/>
        <v>0</v>
      </c>
    </row>
    <row r="40" spans="1:11" x14ac:dyDescent="0.2">
      <c r="A40" s="6" t="s">
        <v>83</v>
      </c>
      <c r="B40" s="6" t="s">
        <v>84</v>
      </c>
      <c r="C40" s="7" t="s">
        <v>20</v>
      </c>
      <c r="D40" s="8">
        <v>2</v>
      </c>
      <c r="E40" s="9"/>
      <c r="F40" s="9"/>
      <c r="G40" s="9"/>
      <c r="H40" s="9">
        <f t="shared" si="17"/>
        <v>0</v>
      </c>
      <c r="I40" s="9">
        <f t="shared" si="18"/>
        <v>0</v>
      </c>
      <c r="J40" s="9">
        <f t="shared" si="19"/>
        <v>0</v>
      </c>
      <c r="K40" s="9">
        <f t="shared" si="20"/>
        <v>0</v>
      </c>
    </row>
    <row r="41" spans="1:11" x14ac:dyDescent="0.2">
      <c r="A41" s="10" t="s">
        <v>85</v>
      </c>
      <c r="B41" s="10" t="s">
        <v>86</v>
      </c>
      <c r="C41" s="11" t="s">
        <v>20</v>
      </c>
      <c r="D41" s="12">
        <v>1</v>
      </c>
      <c r="E41" s="13"/>
      <c r="F41" s="13"/>
      <c r="G41" s="13"/>
      <c r="H41" s="13">
        <f t="shared" si="17"/>
        <v>0</v>
      </c>
      <c r="I41" s="13">
        <f t="shared" si="18"/>
        <v>0</v>
      </c>
      <c r="J41" s="13">
        <f t="shared" si="19"/>
        <v>0</v>
      </c>
      <c r="K41" s="13">
        <f t="shared" si="20"/>
        <v>0</v>
      </c>
    </row>
    <row r="42" spans="1:11" x14ac:dyDescent="0.2">
      <c r="A42" s="6" t="s">
        <v>87</v>
      </c>
      <c r="B42" s="6" t="s">
        <v>88</v>
      </c>
      <c r="C42" s="7" t="s">
        <v>20</v>
      </c>
      <c r="D42" s="8">
        <v>8</v>
      </c>
      <c r="E42" s="9"/>
      <c r="F42" s="9"/>
      <c r="G42" s="9"/>
      <c r="H42" s="9">
        <f t="shared" si="17"/>
        <v>0</v>
      </c>
      <c r="I42" s="9">
        <f t="shared" si="18"/>
        <v>0</v>
      </c>
      <c r="J42" s="9">
        <f t="shared" si="19"/>
        <v>0</v>
      </c>
      <c r="K42" s="9">
        <f t="shared" si="20"/>
        <v>0</v>
      </c>
    </row>
    <row r="43" spans="1:11" x14ac:dyDescent="0.2">
      <c r="A43" s="3" t="s">
        <v>89</v>
      </c>
      <c r="B43" s="3" t="s">
        <v>90</v>
      </c>
      <c r="C43" s="3"/>
      <c r="D43" s="4"/>
      <c r="E43" s="3"/>
      <c r="F43" s="3"/>
      <c r="G43" s="3"/>
      <c r="H43" s="3"/>
      <c r="I43" s="3"/>
      <c r="J43" s="3"/>
      <c r="K43" s="21">
        <f>SUM(K44:K51)</f>
        <v>0</v>
      </c>
    </row>
    <row r="44" spans="1:11" ht="25.5" x14ac:dyDescent="0.2">
      <c r="A44" s="6" t="s">
        <v>91</v>
      </c>
      <c r="B44" s="6" t="s">
        <v>92</v>
      </c>
      <c r="C44" s="7" t="s">
        <v>20</v>
      </c>
      <c r="D44" s="8">
        <v>131</v>
      </c>
      <c r="E44" s="9"/>
      <c r="F44" s="9"/>
      <c r="G44" s="9"/>
      <c r="H44" s="9">
        <f t="shared" ref="H44:H51" si="21">SUM(F44:G44)</f>
        <v>0</v>
      </c>
      <c r="I44" s="9">
        <f t="shared" ref="I44:I51" si="22">TRUNC(D44*F44,2)</f>
        <v>0</v>
      </c>
      <c r="J44" s="9">
        <f t="shared" ref="J44:J51" si="23">TRUNC(D44*G44,2)</f>
        <v>0</v>
      </c>
      <c r="K44" s="9">
        <f t="shared" ref="K44:K51" si="24">I44+J44</f>
        <v>0</v>
      </c>
    </row>
    <row r="45" spans="1:11" ht="25.5" x14ac:dyDescent="0.2">
      <c r="A45" s="6" t="s">
        <v>93</v>
      </c>
      <c r="B45" s="6" t="s">
        <v>94</v>
      </c>
      <c r="C45" s="7" t="s">
        <v>20</v>
      </c>
      <c r="D45" s="8">
        <v>15</v>
      </c>
      <c r="E45" s="9"/>
      <c r="F45" s="9"/>
      <c r="G45" s="9"/>
      <c r="H45" s="9">
        <f t="shared" si="21"/>
        <v>0</v>
      </c>
      <c r="I45" s="9">
        <f t="shared" si="22"/>
        <v>0</v>
      </c>
      <c r="J45" s="9">
        <f t="shared" si="23"/>
        <v>0</v>
      </c>
      <c r="K45" s="9">
        <f t="shared" si="24"/>
        <v>0</v>
      </c>
    </row>
    <row r="46" spans="1:11" x14ac:dyDescent="0.2">
      <c r="A46" s="6" t="s">
        <v>93</v>
      </c>
      <c r="B46" s="6" t="s">
        <v>95</v>
      </c>
      <c r="C46" s="7" t="s">
        <v>35</v>
      </c>
      <c r="D46" s="8">
        <v>73</v>
      </c>
      <c r="E46" s="9"/>
      <c r="F46" s="9"/>
      <c r="G46" s="9"/>
      <c r="H46" s="9">
        <f t="shared" si="21"/>
        <v>0</v>
      </c>
      <c r="I46" s="9">
        <f t="shared" si="22"/>
        <v>0</v>
      </c>
      <c r="J46" s="9">
        <f t="shared" si="23"/>
        <v>0</v>
      </c>
      <c r="K46" s="9">
        <f t="shared" si="24"/>
        <v>0</v>
      </c>
    </row>
    <row r="47" spans="1:11" x14ac:dyDescent="0.2">
      <c r="A47" s="6" t="s">
        <v>96</v>
      </c>
      <c r="B47" s="6" t="s">
        <v>97</v>
      </c>
      <c r="C47" s="7" t="s">
        <v>35</v>
      </c>
      <c r="D47" s="8">
        <v>73</v>
      </c>
      <c r="E47" s="9"/>
      <c r="F47" s="9"/>
      <c r="G47" s="9"/>
      <c r="H47" s="9">
        <f t="shared" si="21"/>
        <v>0</v>
      </c>
      <c r="I47" s="9">
        <f t="shared" si="22"/>
        <v>0</v>
      </c>
      <c r="J47" s="9">
        <f t="shared" si="23"/>
        <v>0</v>
      </c>
      <c r="K47" s="9">
        <f t="shared" si="24"/>
        <v>0</v>
      </c>
    </row>
    <row r="48" spans="1:11" ht="51" x14ac:dyDescent="0.2">
      <c r="A48" s="6" t="s">
        <v>98</v>
      </c>
      <c r="B48" s="6" t="s">
        <v>99</v>
      </c>
      <c r="C48" s="7" t="s">
        <v>62</v>
      </c>
      <c r="D48" s="8">
        <v>59.8</v>
      </c>
      <c r="E48" s="9"/>
      <c r="F48" s="9"/>
      <c r="G48" s="9"/>
      <c r="H48" s="9">
        <f t="shared" si="21"/>
        <v>0</v>
      </c>
      <c r="I48" s="9">
        <f t="shared" si="22"/>
        <v>0</v>
      </c>
      <c r="J48" s="9">
        <f t="shared" si="23"/>
        <v>0</v>
      </c>
      <c r="K48" s="9">
        <f t="shared" si="24"/>
        <v>0</v>
      </c>
    </row>
    <row r="49" spans="1:11" x14ac:dyDescent="0.2">
      <c r="A49" s="6" t="s">
        <v>100</v>
      </c>
      <c r="B49" s="6" t="s">
        <v>101</v>
      </c>
      <c r="C49" s="7" t="s">
        <v>62</v>
      </c>
      <c r="D49" s="8">
        <v>14.95</v>
      </c>
      <c r="E49" s="9"/>
      <c r="F49" s="9"/>
      <c r="G49" s="9"/>
      <c r="H49" s="9">
        <f t="shared" si="21"/>
        <v>0</v>
      </c>
      <c r="I49" s="9">
        <f t="shared" si="22"/>
        <v>0</v>
      </c>
      <c r="J49" s="9">
        <f t="shared" si="23"/>
        <v>0</v>
      </c>
      <c r="K49" s="9">
        <f t="shared" si="24"/>
        <v>0</v>
      </c>
    </row>
    <row r="50" spans="1:11" ht="25.5" x14ac:dyDescent="0.2">
      <c r="A50" s="6" t="s">
        <v>102</v>
      </c>
      <c r="B50" s="6" t="s">
        <v>103</v>
      </c>
      <c r="C50" s="7" t="s">
        <v>62</v>
      </c>
      <c r="D50" s="8">
        <v>59.8</v>
      </c>
      <c r="E50" s="9"/>
      <c r="F50" s="9"/>
      <c r="G50" s="9"/>
      <c r="H50" s="9">
        <f t="shared" si="21"/>
        <v>0</v>
      </c>
      <c r="I50" s="9">
        <f t="shared" si="22"/>
        <v>0</v>
      </c>
      <c r="J50" s="9">
        <f t="shared" si="23"/>
        <v>0</v>
      </c>
      <c r="K50" s="9">
        <f t="shared" si="24"/>
        <v>0</v>
      </c>
    </row>
    <row r="51" spans="1:11" ht="25.5" x14ac:dyDescent="0.2">
      <c r="A51" s="6" t="s">
        <v>104</v>
      </c>
      <c r="B51" s="6" t="s">
        <v>105</v>
      </c>
      <c r="C51" s="7" t="s">
        <v>62</v>
      </c>
      <c r="D51" s="8">
        <v>14.95</v>
      </c>
      <c r="E51" s="9"/>
      <c r="F51" s="9"/>
      <c r="G51" s="9"/>
      <c r="H51" s="9">
        <f t="shared" si="21"/>
        <v>0</v>
      </c>
      <c r="I51" s="9">
        <f t="shared" si="22"/>
        <v>0</v>
      </c>
      <c r="J51" s="9">
        <f t="shared" si="23"/>
        <v>0</v>
      </c>
      <c r="K51" s="9">
        <f t="shared" si="24"/>
        <v>0</v>
      </c>
    </row>
    <row r="52" spans="1:11" x14ac:dyDescent="0.2">
      <c r="A52" s="3" t="s">
        <v>106</v>
      </c>
      <c r="B52" s="3" t="s">
        <v>107</v>
      </c>
      <c r="C52" s="3"/>
      <c r="D52" s="4"/>
      <c r="E52" s="3"/>
      <c r="F52" s="3"/>
      <c r="G52" s="3"/>
      <c r="H52" s="3"/>
      <c r="I52" s="3"/>
      <c r="J52" s="3"/>
      <c r="K52" s="21">
        <f>SUM(K53:K60)</f>
        <v>0</v>
      </c>
    </row>
    <row r="53" spans="1:11" ht="25.5" x14ac:dyDescent="0.2">
      <c r="A53" s="6" t="s">
        <v>208</v>
      </c>
      <c r="B53" s="6" t="s">
        <v>108</v>
      </c>
      <c r="C53" s="7" t="s">
        <v>62</v>
      </c>
      <c r="D53" s="8">
        <v>35.5</v>
      </c>
      <c r="E53" s="9"/>
      <c r="F53" s="9"/>
      <c r="G53" s="9"/>
      <c r="H53" s="9">
        <f t="shared" ref="H53:H60" si="25">SUM(F53:G53)</f>
        <v>0</v>
      </c>
      <c r="I53" s="9">
        <f t="shared" ref="I53:I60" si="26">TRUNC(D53*F53,2)</f>
        <v>0</v>
      </c>
      <c r="J53" s="9">
        <f t="shared" ref="J53:J60" si="27">TRUNC(D53*G53,2)</f>
        <v>0</v>
      </c>
      <c r="K53" s="9">
        <f t="shared" ref="K53:K58" si="28">I53+J53</f>
        <v>0</v>
      </c>
    </row>
    <row r="54" spans="1:11" ht="51" x14ac:dyDescent="0.2">
      <c r="A54" s="6" t="s">
        <v>209</v>
      </c>
      <c r="B54" s="6" t="s">
        <v>109</v>
      </c>
      <c r="C54" s="7" t="s">
        <v>62</v>
      </c>
      <c r="D54" s="8">
        <v>648</v>
      </c>
      <c r="E54" s="9"/>
      <c r="F54" s="9"/>
      <c r="G54" s="9"/>
      <c r="H54" s="9">
        <f t="shared" si="25"/>
        <v>0</v>
      </c>
      <c r="I54" s="9">
        <f t="shared" si="26"/>
        <v>0</v>
      </c>
      <c r="J54" s="9">
        <f t="shared" si="27"/>
        <v>0</v>
      </c>
      <c r="K54" s="9">
        <f t="shared" si="28"/>
        <v>0</v>
      </c>
    </row>
    <row r="55" spans="1:11" ht="38.25" x14ac:dyDescent="0.2">
      <c r="A55" s="6" t="s">
        <v>210</v>
      </c>
      <c r="B55" s="6" t="s">
        <v>110</v>
      </c>
      <c r="C55" s="7" t="s">
        <v>62</v>
      </c>
      <c r="D55" s="8">
        <v>648</v>
      </c>
      <c r="E55" s="9"/>
      <c r="F55" s="9"/>
      <c r="G55" s="9"/>
      <c r="H55" s="9">
        <f t="shared" si="25"/>
        <v>0</v>
      </c>
      <c r="I55" s="9">
        <f t="shared" si="26"/>
        <v>0</v>
      </c>
      <c r="J55" s="9">
        <f t="shared" si="27"/>
        <v>0</v>
      </c>
      <c r="K55" s="9">
        <f t="shared" si="28"/>
        <v>0</v>
      </c>
    </row>
    <row r="56" spans="1:11" ht="25.5" x14ac:dyDescent="0.2">
      <c r="A56" s="6" t="s">
        <v>211</v>
      </c>
      <c r="B56" s="6" t="s">
        <v>69</v>
      </c>
      <c r="C56" s="7" t="s">
        <v>70</v>
      </c>
      <c r="D56" s="8">
        <v>19440</v>
      </c>
      <c r="E56" s="9"/>
      <c r="F56" s="9"/>
      <c r="G56" s="9"/>
      <c r="H56" s="9">
        <f t="shared" si="25"/>
        <v>0</v>
      </c>
      <c r="I56" s="9">
        <f t="shared" si="26"/>
        <v>0</v>
      </c>
      <c r="J56" s="9">
        <f t="shared" si="27"/>
        <v>0</v>
      </c>
      <c r="K56" s="9">
        <f t="shared" si="28"/>
        <v>0</v>
      </c>
    </row>
    <row r="57" spans="1:11" ht="25.5" x14ac:dyDescent="0.2">
      <c r="A57" s="6" t="s">
        <v>212</v>
      </c>
      <c r="B57" s="6" t="s">
        <v>111</v>
      </c>
      <c r="C57" s="7" t="s">
        <v>112</v>
      </c>
      <c r="D57" s="8">
        <v>2474</v>
      </c>
      <c r="E57" s="9"/>
      <c r="F57" s="9"/>
      <c r="G57" s="9"/>
      <c r="H57" s="9">
        <f t="shared" si="25"/>
        <v>0</v>
      </c>
      <c r="I57" s="9">
        <f t="shared" si="26"/>
        <v>0</v>
      </c>
      <c r="J57" s="9">
        <f t="shared" si="27"/>
        <v>0</v>
      </c>
      <c r="K57" s="9">
        <f t="shared" si="28"/>
        <v>0</v>
      </c>
    </row>
    <row r="58" spans="1:11" x14ac:dyDescent="0.2">
      <c r="A58" s="6" t="s">
        <v>213</v>
      </c>
      <c r="B58" s="6" t="s">
        <v>113</v>
      </c>
      <c r="C58" s="7" t="s">
        <v>62</v>
      </c>
      <c r="D58" s="8">
        <v>1</v>
      </c>
      <c r="E58" s="9"/>
      <c r="F58" s="9"/>
      <c r="G58" s="9"/>
      <c r="H58" s="9">
        <f t="shared" si="25"/>
        <v>0</v>
      </c>
      <c r="I58" s="9">
        <f t="shared" si="26"/>
        <v>0</v>
      </c>
      <c r="J58" s="9">
        <f t="shared" si="27"/>
        <v>0</v>
      </c>
      <c r="K58" s="9">
        <f t="shared" si="28"/>
        <v>0</v>
      </c>
    </row>
    <row r="59" spans="1:11" x14ac:dyDescent="0.2">
      <c r="A59" s="6" t="s">
        <v>214</v>
      </c>
      <c r="B59" s="10" t="s">
        <v>114</v>
      </c>
      <c r="C59" s="11" t="s">
        <v>62</v>
      </c>
      <c r="D59" s="12">
        <v>88.08</v>
      </c>
      <c r="E59" s="13"/>
      <c r="F59" s="13"/>
      <c r="G59" s="13"/>
      <c r="H59" s="13">
        <f t="shared" si="25"/>
        <v>0</v>
      </c>
      <c r="I59" s="13">
        <f t="shared" si="26"/>
        <v>0</v>
      </c>
      <c r="J59" s="13">
        <f t="shared" si="27"/>
        <v>0</v>
      </c>
      <c r="K59" s="13">
        <f t="shared" ref="K59:K60" si="29">I59+J59</f>
        <v>0</v>
      </c>
    </row>
    <row r="60" spans="1:11" ht="25.5" x14ac:dyDescent="0.2">
      <c r="A60" s="6" t="s">
        <v>215</v>
      </c>
      <c r="B60" s="6" t="s">
        <v>115</v>
      </c>
      <c r="C60" s="7" t="s">
        <v>35</v>
      </c>
      <c r="D60" s="8">
        <v>50</v>
      </c>
      <c r="E60" s="9"/>
      <c r="F60" s="9"/>
      <c r="G60" s="9"/>
      <c r="H60" s="9">
        <f t="shared" si="25"/>
        <v>0</v>
      </c>
      <c r="I60" s="9">
        <f t="shared" si="26"/>
        <v>0</v>
      </c>
      <c r="J60" s="9">
        <f t="shared" si="27"/>
        <v>0</v>
      </c>
      <c r="K60" s="9">
        <f t="shared" si="29"/>
        <v>0</v>
      </c>
    </row>
    <row r="61" spans="1:11" x14ac:dyDescent="0.2">
      <c r="A61" s="3" t="s">
        <v>116</v>
      </c>
      <c r="B61" s="3" t="s">
        <v>117</v>
      </c>
      <c r="C61" s="3"/>
      <c r="D61" s="4"/>
      <c r="E61" s="3"/>
      <c r="F61" s="3"/>
      <c r="G61" s="3"/>
      <c r="H61" s="3"/>
      <c r="I61" s="3"/>
      <c r="J61" s="3"/>
      <c r="K61" s="5">
        <f>SUM(K62)</f>
        <v>0</v>
      </c>
    </row>
    <row r="62" spans="1:11" ht="30.75" customHeight="1" x14ac:dyDescent="0.2">
      <c r="A62" s="10" t="s">
        <v>118</v>
      </c>
      <c r="B62" s="20" t="s">
        <v>119</v>
      </c>
      <c r="C62" s="11" t="s">
        <v>20</v>
      </c>
      <c r="D62" s="12">
        <v>12</v>
      </c>
      <c r="E62" s="13"/>
      <c r="F62" s="13"/>
      <c r="G62" s="13"/>
      <c r="H62" s="13">
        <f>SUM(F62:G62)</f>
        <v>0</v>
      </c>
      <c r="I62" s="13">
        <f t="shared" ref="I62" si="30">TRUNC(D62*F62,2)</f>
        <v>0</v>
      </c>
      <c r="J62" s="13">
        <f t="shared" ref="J62" si="31">TRUNC(D62*G62,2)</f>
        <v>0</v>
      </c>
      <c r="K62" s="13">
        <f t="shared" ref="K62" si="32">I62+J62</f>
        <v>0</v>
      </c>
    </row>
    <row r="63" spans="1:11" x14ac:dyDescent="0.2">
      <c r="A63" s="3" t="s">
        <v>120</v>
      </c>
      <c r="B63" s="3" t="s">
        <v>121</v>
      </c>
      <c r="C63" s="3"/>
      <c r="D63" s="4"/>
      <c r="E63" s="3"/>
      <c r="F63" s="3"/>
      <c r="G63" s="3"/>
      <c r="H63" s="3"/>
      <c r="I63" s="3"/>
      <c r="J63" s="3"/>
      <c r="K63" s="5">
        <f>SUM(K64:K67)</f>
        <v>0</v>
      </c>
    </row>
    <row r="64" spans="1:11" ht="25.5" x14ac:dyDescent="0.2">
      <c r="A64" s="6" t="s">
        <v>122</v>
      </c>
      <c r="B64" s="6" t="s">
        <v>123</v>
      </c>
      <c r="C64" s="7" t="s">
        <v>62</v>
      </c>
      <c r="D64" s="8">
        <v>7.13</v>
      </c>
      <c r="E64" s="9"/>
      <c r="F64" s="9"/>
      <c r="G64" s="9"/>
      <c r="H64" s="9">
        <f t="shared" ref="H64:H67" si="33">SUM(F64:G64)</f>
        <v>0</v>
      </c>
      <c r="I64" s="9">
        <f t="shared" ref="I64:I67" si="34">TRUNC(D64*F64,2)</f>
        <v>0</v>
      </c>
      <c r="J64" s="9">
        <f t="shared" ref="J64:J67" si="35">TRUNC(D64*G64,2)</f>
        <v>0</v>
      </c>
      <c r="K64" s="9">
        <f t="shared" ref="K64:K66" si="36">I64+J64</f>
        <v>0</v>
      </c>
    </row>
    <row r="65" spans="1:11" x14ac:dyDescent="0.2">
      <c r="A65" s="6" t="s">
        <v>124</v>
      </c>
      <c r="B65" s="6" t="s">
        <v>125</v>
      </c>
      <c r="C65" s="7" t="s">
        <v>126</v>
      </c>
      <c r="D65" s="8">
        <v>570</v>
      </c>
      <c r="E65" s="9"/>
      <c r="F65" s="9"/>
      <c r="G65" s="9"/>
      <c r="H65" s="9">
        <f t="shared" si="33"/>
        <v>0</v>
      </c>
      <c r="I65" s="9">
        <f t="shared" si="34"/>
        <v>0</v>
      </c>
      <c r="J65" s="9">
        <f t="shared" si="35"/>
        <v>0</v>
      </c>
      <c r="K65" s="9">
        <f t="shared" si="36"/>
        <v>0</v>
      </c>
    </row>
    <row r="66" spans="1:11" ht="25.5" x14ac:dyDescent="0.2">
      <c r="A66" s="6" t="s">
        <v>127</v>
      </c>
      <c r="B66" s="6" t="s">
        <v>128</v>
      </c>
      <c r="C66" s="7" t="s">
        <v>35</v>
      </c>
      <c r="D66" s="8">
        <v>25</v>
      </c>
      <c r="E66" s="9"/>
      <c r="F66" s="9"/>
      <c r="G66" s="9"/>
      <c r="H66" s="9">
        <f t="shared" si="33"/>
        <v>0</v>
      </c>
      <c r="I66" s="9">
        <f t="shared" si="34"/>
        <v>0</v>
      </c>
      <c r="J66" s="9">
        <f t="shared" si="35"/>
        <v>0</v>
      </c>
      <c r="K66" s="9">
        <f t="shared" si="36"/>
        <v>0</v>
      </c>
    </row>
    <row r="67" spans="1:11" ht="25.5" x14ac:dyDescent="0.2">
      <c r="A67" s="6" t="s">
        <v>129</v>
      </c>
      <c r="B67" s="6" t="s">
        <v>130</v>
      </c>
      <c r="C67" s="7" t="s">
        <v>62</v>
      </c>
      <c r="D67" s="8">
        <v>44.64</v>
      </c>
      <c r="E67" s="9"/>
      <c r="F67" s="9"/>
      <c r="G67" s="9"/>
      <c r="H67" s="9">
        <f t="shared" si="33"/>
        <v>0</v>
      </c>
      <c r="I67" s="9">
        <f t="shared" si="34"/>
        <v>0</v>
      </c>
      <c r="J67" s="9">
        <f t="shared" si="35"/>
        <v>0</v>
      </c>
      <c r="K67" s="9">
        <f t="shared" ref="K67" si="37">I67+J67</f>
        <v>0</v>
      </c>
    </row>
    <row r="68" spans="1:11" x14ac:dyDescent="0.2">
      <c r="A68" s="3" t="s">
        <v>131</v>
      </c>
      <c r="B68" s="3" t="s">
        <v>132</v>
      </c>
      <c r="C68" s="3"/>
      <c r="D68" s="4"/>
      <c r="E68" s="3"/>
      <c r="F68" s="3"/>
      <c r="G68" s="3"/>
      <c r="H68" s="3"/>
      <c r="I68" s="3"/>
      <c r="J68" s="3"/>
      <c r="K68" s="5">
        <f>SUM(K69:K146)</f>
        <v>0</v>
      </c>
    </row>
    <row r="69" spans="1:11" ht="25.5" x14ac:dyDescent="0.2">
      <c r="A69" s="10" t="s">
        <v>133</v>
      </c>
      <c r="B69" s="20" t="s">
        <v>297</v>
      </c>
      <c r="C69" s="11" t="s">
        <v>20</v>
      </c>
      <c r="D69" s="12">
        <v>131</v>
      </c>
      <c r="E69" s="13"/>
      <c r="F69" s="13"/>
      <c r="G69" s="13"/>
      <c r="H69" s="13">
        <f t="shared" ref="H69:H133" si="38">SUM(F69:G69)</f>
        <v>0</v>
      </c>
      <c r="I69" s="13">
        <f t="shared" ref="I69:I133" si="39">TRUNC(D69*F69,2)</f>
        <v>0</v>
      </c>
      <c r="J69" s="13">
        <f t="shared" ref="J69:J133" si="40">TRUNC(D69*G69,2)</f>
        <v>0</v>
      </c>
      <c r="K69" s="13">
        <f t="shared" ref="K69:K133" si="41">I69+J69</f>
        <v>0</v>
      </c>
    </row>
    <row r="70" spans="1:11" ht="25.5" x14ac:dyDescent="0.2">
      <c r="A70" s="10" t="s">
        <v>134</v>
      </c>
      <c r="B70" s="20" t="s">
        <v>298</v>
      </c>
      <c r="C70" s="11" t="s">
        <v>20</v>
      </c>
      <c r="D70" s="12">
        <v>15</v>
      </c>
      <c r="E70" s="13"/>
      <c r="F70" s="13"/>
      <c r="G70" s="13"/>
      <c r="H70" s="13">
        <f t="shared" si="38"/>
        <v>0</v>
      </c>
      <c r="I70" s="13">
        <f t="shared" si="39"/>
        <v>0</v>
      </c>
      <c r="J70" s="13">
        <f t="shared" si="40"/>
        <v>0</v>
      </c>
      <c r="K70" s="13">
        <f t="shared" si="41"/>
        <v>0</v>
      </c>
    </row>
    <row r="71" spans="1:11" ht="25.5" x14ac:dyDescent="0.2">
      <c r="A71" s="10" t="s">
        <v>217</v>
      </c>
      <c r="B71" s="10" t="s">
        <v>135</v>
      </c>
      <c r="C71" s="11" t="s">
        <v>20</v>
      </c>
      <c r="D71" s="12">
        <v>7</v>
      </c>
      <c r="E71" s="13"/>
      <c r="F71" s="13"/>
      <c r="G71" s="13"/>
      <c r="H71" s="13">
        <f t="shared" si="38"/>
        <v>0</v>
      </c>
      <c r="I71" s="13">
        <f t="shared" si="39"/>
        <v>0</v>
      </c>
      <c r="J71" s="13">
        <f t="shared" si="40"/>
        <v>0</v>
      </c>
      <c r="K71" s="13">
        <f t="shared" si="41"/>
        <v>0</v>
      </c>
    </row>
    <row r="72" spans="1:11" ht="25.5" x14ac:dyDescent="0.2">
      <c r="A72" s="10" t="s">
        <v>218</v>
      </c>
      <c r="B72" s="10" t="s">
        <v>136</v>
      </c>
      <c r="C72" s="11" t="s">
        <v>20</v>
      </c>
      <c r="D72" s="12">
        <v>26</v>
      </c>
      <c r="E72" s="13"/>
      <c r="F72" s="13"/>
      <c r="G72" s="13"/>
      <c r="H72" s="13">
        <f t="shared" si="38"/>
        <v>0</v>
      </c>
      <c r="I72" s="13">
        <f t="shared" si="39"/>
        <v>0</v>
      </c>
      <c r="J72" s="13">
        <f t="shared" si="40"/>
        <v>0</v>
      </c>
      <c r="K72" s="13">
        <f t="shared" si="41"/>
        <v>0</v>
      </c>
    </row>
    <row r="73" spans="1:11" ht="25.5" x14ac:dyDescent="0.2">
      <c r="A73" s="10" t="s">
        <v>219</v>
      </c>
      <c r="B73" s="10" t="s">
        <v>137</v>
      </c>
      <c r="C73" s="11" t="s">
        <v>25</v>
      </c>
      <c r="D73" s="12">
        <v>262</v>
      </c>
      <c r="E73" s="13"/>
      <c r="F73" s="13"/>
      <c r="G73" s="13"/>
      <c r="H73" s="13">
        <f t="shared" si="38"/>
        <v>0</v>
      </c>
      <c r="I73" s="13">
        <f t="shared" si="39"/>
        <v>0</v>
      </c>
      <c r="J73" s="13">
        <f t="shared" si="40"/>
        <v>0</v>
      </c>
      <c r="K73" s="13">
        <f t="shared" si="41"/>
        <v>0</v>
      </c>
    </row>
    <row r="74" spans="1:11" ht="25.5" x14ac:dyDescent="0.2">
      <c r="A74" s="10" t="s">
        <v>220</v>
      </c>
      <c r="B74" s="10" t="s">
        <v>138</v>
      </c>
      <c r="C74" s="11" t="s">
        <v>25</v>
      </c>
      <c r="D74" s="12">
        <v>30</v>
      </c>
      <c r="E74" s="13"/>
      <c r="F74" s="13"/>
      <c r="G74" s="13"/>
      <c r="H74" s="13">
        <f t="shared" si="38"/>
        <v>0</v>
      </c>
      <c r="I74" s="13">
        <f t="shared" si="39"/>
        <v>0</v>
      </c>
      <c r="J74" s="13">
        <f t="shared" si="40"/>
        <v>0</v>
      </c>
      <c r="K74" s="13">
        <f t="shared" si="41"/>
        <v>0</v>
      </c>
    </row>
    <row r="75" spans="1:11" x14ac:dyDescent="0.2">
      <c r="A75" s="10" t="s">
        <v>221</v>
      </c>
      <c r="B75" s="20" t="s">
        <v>206</v>
      </c>
      <c r="C75" s="11" t="s">
        <v>25</v>
      </c>
      <c r="D75" s="12">
        <v>222</v>
      </c>
      <c r="E75" s="13"/>
      <c r="F75" s="13"/>
      <c r="G75" s="13"/>
      <c r="H75" s="13">
        <f t="shared" si="38"/>
        <v>0</v>
      </c>
      <c r="I75" s="13">
        <f t="shared" si="39"/>
        <v>0</v>
      </c>
      <c r="J75" s="13">
        <f t="shared" si="40"/>
        <v>0</v>
      </c>
      <c r="K75" s="13">
        <f t="shared" si="41"/>
        <v>0</v>
      </c>
    </row>
    <row r="76" spans="1:11" x14ac:dyDescent="0.2">
      <c r="A76" s="10" t="s">
        <v>222</v>
      </c>
      <c r="B76" s="20" t="s">
        <v>299</v>
      </c>
      <c r="C76" s="11" t="s">
        <v>25</v>
      </c>
      <c r="D76" s="12">
        <v>924</v>
      </c>
      <c r="E76" s="13"/>
      <c r="F76" s="13"/>
      <c r="G76" s="13"/>
      <c r="H76" s="13">
        <f t="shared" si="38"/>
        <v>0</v>
      </c>
      <c r="I76" s="13">
        <f>TRUNC(D76*F76,2)</f>
        <v>0</v>
      </c>
      <c r="J76" s="13">
        <f t="shared" si="40"/>
        <v>0</v>
      </c>
      <c r="K76" s="13">
        <f t="shared" si="41"/>
        <v>0</v>
      </c>
    </row>
    <row r="77" spans="1:11" x14ac:dyDescent="0.2">
      <c r="A77" s="10" t="s">
        <v>223</v>
      </c>
      <c r="B77" s="20" t="s">
        <v>300</v>
      </c>
      <c r="C77" s="11" t="s">
        <v>25</v>
      </c>
      <c r="D77" s="12">
        <v>641</v>
      </c>
      <c r="E77" s="13"/>
      <c r="F77" s="13"/>
      <c r="G77" s="13"/>
      <c r="H77" s="13">
        <f t="shared" si="38"/>
        <v>0</v>
      </c>
      <c r="I77" s="13">
        <f t="shared" si="39"/>
        <v>0</v>
      </c>
      <c r="J77" s="13">
        <f t="shared" si="40"/>
        <v>0</v>
      </c>
      <c r="K77" s="13">
        <f t="shared" si="41"/>
        <v>0</v>
      </c>
    </row>
    <row r="78" spans="1:11" x14ac:dyDescent="0.2">
      <c r="A78" s="10" t="s">
        <v>224</v>
      </c>
      <c r="B78" s="20" t="s">
        <v>301</v>
      </c>
      <c r="C78" s="11" t="s">
        <v>25</v>
      </c>
      <c r="D78" s="12">
        <v>1338</v>
      </c>
      <c r="E78" s="13"/>
      <c r="F78" s="13"/>
      <c r="G78" s="13"/>
      <c r="H78" s="13">
        <f t="shared" si="38"/>
        <v>0</v>
      </c>
      <c r="I78" s="13">
        <f t="shared" si="39"/>
        <v>0</v>
      </c>
      <c r="J78" s="13">
        <f t="shared" si="40"/>
        <v>0</v>
      </c>
      <c r="K78" s="13">
        <f t="shared" si="41"/>
        <v>0</v>
      </c>
    </row>
    <row r="79" spans="1:11" x14ac:dyDescent="0.2">
      <c r="A79" s="10" t="s">
        <v>225</v>
      </c>
      <c r="B79" s="20" t="s">
        <v>302</v>
      </c>
      <c r="C79" s="11" t="s">
        <v>25</v>
      </c>
      <c r="D79" s="12">
        <v>134</v>
      </c>
      <c r="E79" s="13"/>
      <c r="F79" s="13"/>
      <c r="G79" s="13"/>
      <c r="H79" s="13">
        <f t="shared" si="38"/>
        <v>0</v>
      </c>
      <c r="I79" s="13">
        <f t="shared" si="39"/>
        <v>0</v>
      </c>
      <c r="J79" s="13">
        <f t="shared" si="40"/>
        <v>0</v>
      </c>
      <c r="K79" s="13">
        <f t="shared" si="41"/>
        <v>0</v>
      </c>
    </row>
    <row r="80" spans="1:11" x14ac:dyDescent="0.2">
      <c r="A80" s="10" t="s">
        <v>226</v>
      </c>
      <c r="B80" s="20" t="s">
        <v>295</v>
      </c>
      <c r="C80" s="11" t="s">
        <v>25</v>
      </c>
      <c r="D80" s="12">
        <v>3600</v>
      </c>
      <c r="E80" s="13"/>
      <c r="F80" s="13"/>
      <c r="G80" s="13"/>
      <c r="H80" s="13">
        <f t="shared" si="38"/>
        <v>0</v>
      </c>
      <c r="I80" s="13">
        <f t="shared" si="39"/>
        <v>0</v>
      </c>
      <c r="J80" s="13">
        <f t="shared" si="40"/>
        <v>0</v>
      </c>
      <c r="K80" s="13">
        <f t="shared" si="41"/>
        <v>0</v>
      </c>
    </row>
    <row r="81" spans="1:11" ht="25.5" x14ac:dyDescent="0.2">
      <c r="A81" s="10" t="s">
        <v>227</v>
      </c>
      <c r="B81" s="10" t="s">
        <v>139</v>
      </c>
      <c r="C81" s="11" t="s">
        <v>140</v>
      </c>
      <c r="D81" s="12">
        <v>9</v>
      </c>
      <c r="E81" s="13"/>
      <c r="F81" s="13"/>
      <c r="G81" s="13"/>
      <c r="H81" s="13">
        <f t="shared" si="38"/>
        <v>0</v>
      </c>
      <c r="I81" s="13">
        <f t="shared" si="39"/>
        <v>0</v>
      </c>
      <c r="J81" s="13">
        <f t="shared" si="40"/>
        <v>0</v>
      </c>
      <c r="K81" s="13">
        <f t="shared" si="41"/>
        <v>0</v>
      </c>
    </row>
    <row r="82" spans="1:11" ht="25.5" x14ac:dyDescent="0.2">
      <c r="A82" s="10" t="s">
        <v>228</v>
      </c>
      <c r="B82" s="10" t="s">
        <v>141</v>
      </c>
      <c r="C82" s="11" t="s">
        <v>140</v>
      </c>
      <c r="D82" s="12">
        <v>4</v>
      </c>
      <c r="E82" s="13"/>
      <c r="F82" s="13"/>
      <c r="G82" s="13"/>
      <c r="H82" s="13">
        <f t="shared" si="38"/>
        <v>0</v>
      </c>
      <c r="I82" s="13">
        <f t="shared" si="39"/>
        <v>0</v>
      </c>
      <c r="J82" s="13">
        <f t="shared" si="40"/>
        <v>0</v>
      </c>
      <c r="K82" s="13">
        <f t="shared" si="41"/>
        <v>0</v>
      </c>
    </row>
    <row r="83" spans="1:11" ht="25.5" x14ac:dyDescent="0.2">
      <c r="A83" s="10" t="s">
        <v>229</v>
      </c>
      <c r="B83" s="10" t="s">
        <v>142</v>
      </c>
      <c r="C83" s="11" t="s">
        <v>140</v>
      </c>
      <c r="D83" s="12">
        <v>2</v>
      </c>
      <c r="E83" s="13"/>
      <c r="F83" s="13"/>
      <c r="G83" s="13"/>
      <c r="H83" s="13">
        <f>SUM(F83:G83)</f>
        <v>0</v>
      </c>
      <c r="I83" s="13">
        <f>TRUNC(D83*F83,2)</f>
        <v>0</v>
      </c>
      <c r="J83" s="13">
        <f t="shared" si="40"/>
        <v>0</v>
      </c>
      <c r="K83" s="13">
        <f t="shared" si="41"/>
        <v>0</v>
      </c>
    </row>
    <row r="84" spans="1:11" ht="25.5" x14ac:dyDescent="0.2">
      <c r="A84" s="10" t="s">
        <v>230</v>
      </c>
      <c r="B84" s="10" t="s">
        <v>143</v>
      </c>
      <c r="C84" s="11" t="s">
        <v>140</v>
      </c>
      <c r="D84" s="12">
        <v>7</v>
      </c>
      <c r="E84" s="13"/>
      <c r="F84" s="13"/>
      <c r="G84" s="13"/>
      <c r="H84" s="13">
        <f t="shared" si="38"/>
        <v>0</v>
      </c>
      <c r="I84" s="13">
        <f t="shared" si="39"/>
        <v>0</v>
      </c>
      <c r="J84" s="13">
        <f t="shared" si="40"/>
        <v>0</v>
      </c>
      <c r="K84" s="13">
        <f t="shared" si="41"/>
        <v>0</v>
      </c>
    </row>
    <row r="85" spans="1:11" s="23" customFormat="1" ht="25.5" x14ac:dyDescent="0.2">
      <c r="A85" s="10" t="s">
        <v>231</v>
      </c>
      <c r="B85" s="20" t="s">
        <v>216</v>
      </c>
      <c r="C85" s="11" t="s">
        <v>140</v>
      </c>
      <c r="D85" s="12">
        <v>4</v>
      </c>
      <c r="E85" s="13"/>
      <c r="F85" s="13"/>
      <c r="G85" s="13"/>
      <c r="H85" s="13">
        <f t="shared" ref="H85" si="42">SUM(F85:G85)</f>
        <v>0</v>
      </c>
      <c r="I85" s="13">
        <f t="shared" ref="I85" si="43">TRUNC(D85*F85,2)</f>
        <v>0</v>
      </c>
      <c r="J85" s="13">
        <f t="shared" ref="J85" si="44">TRUNC(D85*G85,2)</f>
        <v>0</v>
      </c>
      <c r="K85" s="13">
        <f t="shared" ref="K85" si="45">I85+J85</f>
        <v>0</v>
      </c>
    </row>
    <row r="86" spans="1:11" x14ac:dyDescent="0.2">
      <c r="A86" s="10" t="s">
        <v>232</v>
      </c>
      <c r="B86" s="10" t="s">
        <v>144</v>
      </c>
      <c r="C86" s="11" t="s">
        <v>20</v>
      </c>
      <c r="D86" s="12">
        <v>5</v>
      </c>
      <c r="E86" s="13"/>
      <c r="F86" s="13"/>
      <c r="G86" s="13"/>
      <c r="H86" s="13">
        <f t="shared" si="38"/>
        <v>0</v>
      </c>
      <c r="I86" s="13">
        <f t="shared" si="39"/>
        <v>0</v>
      </c>
      <c r="J86" s="13">
        <f t="shared" si="40"/>
        <v>0</v>
      </c>
      <c r="K86" s="13">
        <f t="shared" si="41"/>
        <v>0</v>
      </c>
    </row>
    <row r="87" spans="1:11" x14ac:dyDescent="0.2">
      <c r="A87" s="10" t="s">
        <v>233</v>
      </c>
      <c r="B87" s="10" t="s">
        <v>145</v>
      </c>
      <c r="C87" s="11" t="s">
        <v>20</v>
      </c>
      <c r="D87" s="12">
        <v>4</v>
      </c>
      <c r="E87" s="13"/>
      <c r="F87" s="13"/>
      <c r="G87" s="13"/>
      <c r="H87" s="13">
        <f t="shared" si="38"/>
        <v>0</v>
      </c>
      <c r="I87" s="13">
        <f t="shared" si="39"/>
        <v>0</v>
      </c>
      <c r="J87" s="13">
        <f t="shared" si="40"/>
        <v>0</v>
      </c>
      <c r="K87" s="13">
        <f t="shared" si="41"/>
        <v>0</v>
      </c>
    </row>
    <row r="88" spans="1:11" x14ac:dyDescent="0.2">
      <c r="A88" s="10" t="s">
        <v>234</v>
      </c>
      <c r="B88" s="10" t="s">
        <v>146</v>
      </c>
      <c r="C88" s="11" t="s">
        <v>20</v>
      </c>
      <c r="D88" s="12">
        <v>16</v>
      </c>
      <c r="E88" s="13"/>
      <c r="F88" s="13"/>
      <c r="G88" s="13"/>
      <c r="H88" s="13">
        <f t="shared" si="38"/>
        <v>0</v>
      </c>
      <c r="I88" s="13">
        <f t="shared" si="39"/>
        <v>0</v>
      </c>
      <c r="J88" s="13">
        <f t="shared" si="40"/>
        <v>0</v>
      </c>
      <c r="K88" s="13">
        <f t="shared" si="41"/>
        <v>0</v>
      </c>
    </row>
    <row r="89" spans="1:11" x14ac:dyDescent="0.2">
      <c r="A89" s="10" t="s">
        <v>235</v>
      </c>
      <c r="B89" s="10" t="s">
        <v>147</v>
      </c>
      <c r="C89" s="11" t="s">
        <v>20</v>
      </c>
      <c r="D89" s="12">
        <v>11</v>
      </c>
      <c r="E89" s="13"/>
      <c r="F89" s="13"/>
      <c r="G89" s="13"/>
      <c r="H89" s="13">
        <f t="shared" si="38"/>
        <v>0</v>
      </c>
      <c r="I89" s="13">
        <f t="shared" si="39"/>
        <v>0</v>
      </c>
      <c r="J89" s="13">
        <f t="shared" si="40"/>
        <v>0</v>
      </c>
      <c r="K89" s="13">
        <f t="shared" si="41"/>
        <v>0</v>
      </c>
    </row>
    <row r="90" spans="1:11" x14ac:dyDescent="0.2">
      <c r="A90" s="10" t="s">
        <v>236</v>
      </c>
      <c r="B90" s="10" t="s">
        <v>148</v>
      </c>
      <c r="C90" s="11" t="s">
        <v>20</v>
      </c>
      <c r="D90" s="12">
        <v>14</v>
      </c>
      <c r="E90" s="13"/>
      <c r="F90" s="13"/>
      <c r="G90" s="13"/>
      <c r="H90" s="13">
        <f t="shared" si="38"/>
        <v>0</v>
      </c>
      <c r="I90" s="13">
        <f t="shared" si="39"/>
        <v>0</v>
      </c>
      <c r="J90" s="13">
        <f t="shared" si="40"/>
        <v>0</v>
      </c>
      <c r="K90" s="13">
        <f t="shared" si="41"/>
        <v>0</v>
      </c>
    </row>
    <row r="91" spans="1:11" x14ac:dyDescent="0.2">
      <c r="A91" s="10" t="s">
        <v>237</v>
      </c>
      <c r="B91" s="10" t="s">
        <v>149</v>
      </c>
      <c r="C91" s="11" t="s">
        <v>20</v>
      </c>
      <c r="D91" s="12">
        <v>3</v>
      </c>
      <c r="E91" s="13"/>
      <c r="F91" s="13"/>
      <c r="G91" s="13"/>
      <c r="H91" s="13">
        <f t="shared" si="38"/>
        <v>0</v>
      </c>
      <c r="I91" s="13">
        <f t="shared" si="39"/>
        <v>0</v>
      </c>
      <c r="J91" s="13">
        <f t="shared" si="40"/>
        <v>0</v>
      </c>
      <c r="K91" s="13">
        <f t="shared" si="41"/>
        <v>0</v>
      </c>
    </row>
    <row r="92" spans="1:11" x14ac:dyDescent="0.2">
      <c r="A92" s="10" t="s">
        <v>238</v>
      </c>
      <c r="B92" s="10" t="s">
        <v>150</v>
      </c>
      <c r="C92" s="11" t="s">
        <v>20</v>
      </c>
      <c r="D92" s="12">
        <v>5</v>
      </c>
      <c r="E92" s="13"/>
      <c r="F92" s="13"/>
      <c r="G92" s="13"/>
      <c r="H92" s="13">
        <f t="shared" si="38"/>
        <v>0</v>
      </c>
      <c r="I92" s="13">
        <f t="shared" si="39"/>
        <v>0</v>
      </c>
      <c r="J92" s="13">
        <f t="shared" si="40"/>
        <v>0</v>
      </c>
      <c r="K92" s="13">
        <f t="shared" si="41"/>
        <v>0</v>
      </c>
    </row>
    <row r="93" spans="1:11" x14ac:dyDescent="0.2">
      <c r="A93" s="10" t="s">
        <v>239</v>
      </c>
      <c r="B93" s="10" t="s">
        <v>151</v>
      </c>
      <c r="C93" s="11" t="s">
        <v>20</v>
      </c>
      <c r="D93" s="12">
        <v>4</v>
      </c>
      <c r="E93" s="13"/>
      <c r="F93" s="13"/>
      <c r="G93" s="13"/>
      <c r="H93" s="13">
        <f t="shared" si="38"/>
        <v>0</v>
      </c>
      <c r="I93" s="13">
        <f t="shared" si="39"/>
        <v>0</v>
      </c>
      <c r="J93" s="13">
        <f t="shared" si="40"/>
        <v>0</v>
      </c>
      <c r="K93" s="13">
        <f t="shared" si="41"/>
        <v>0</v>
      </c>
    </row>
    <row r="94" spans="1:11" x14ac:dyDescent="0.2">
      <c r="A94" s="10" t="s">
        <v>240</v>
      </c>
      <c r="B94" s="10" t="s">
        <v>152</v>
      </c>
      <c r="C94" s="11" t="s">
        <v>20</v>
      </c>
      <c r="D94" s="12">
        <v>16</v>
      </c>
      <c r="E94" s="13"/>
      <c r="F94" s="13"/>
      <c r="G94" s="13"/>
      <c r="H94" s="13">
        <f t="shared" si="38"/>
        <v>0</v>
      </c>
      <c r="I94" s="13">
        <f t="shared" si="39"/>
        <v>0</v>
      </c>
      <c r="J94" s="13">
        <f t="shared" si="40"/>
        <v>0</v>
      </c>
      <c r="K94" s="13">
        <f t="shared" ref="K94" si="46">I94+J94</f>
        <v>0</v>
      </c>
    </row>
    <row r="95" spans="1:11" x14ac:dyDescent="0.2">
      <c r="A95" s="10" t="s">
        <v>241</v>
      </c>
      <c r="B95" s="10" t="s">
        <v>153</v>
      </c>
      <c r="C95" s="11" t="s">
        <v>20</v>
      </c>
      <c r="D95" s="12">
        <v>11</v>
      </c>
      <c r="E95" s="13"/>
      <c r="F95" s="13"/>
      <c r="G95" s="13"/>
      <c r="H95" s="13">
        <f t="shared" si="38"/>
        <v>0</v>
      </c>
      <c r="I95" s="13">
        <f t="shared" si="39"/>
        <v>0</v>
      </c>
      <c r="J95" s="13">
        <f t="shared" si="40"/>
        <v>0</v>
      </c>
      <c r="K95" s="13">
        <f t="shared" si="41"/>
        <v>0</v>
      </c>
    </row>
    <row r="96" spans="1:11" x14ac:dyDescent="0.2">
      <c r="A96" s="10" t="s">
        <v>242</v>
      </c>
      <c r="B96" s="10" t="s">
        <v>154</v>
      </c>
      <c r="C96" s="11" t="s">
        <v>20</v>
      </c>
      <c r="D96" s="12">
        <v>14</v>
      </c>
      <c r="E96" s="13"/>
      <c r="F96" s="13"/>
      <c r="G96" s="13"/>
      <c r="H96" s="13">
        <f t="shared" si="38"/>
        <v>0</v>
      </c>
      <c r="I96" s="13">
        <f t="shared" si="39"/>
        <v>0</v>
      </c>
      <c r="J96" s="13">
        <f t="shared" si="40"/>
        <v>0</v>
      </c>
      <c r="K96" s="13">
        <f t="shared" si="41"/>
        <v>0</v>
      </c>
    </row>
    <row r="97" spans="1:11" x14ac:dyDescent="0.2">
      <c r="A97" s="10" t="s">
        <v>243</v>
      </c>
      <c r="B97" s="10" t="s">
        <v>155</v>
      </c>
      <c r="C97" s="11" t="s">
        <v>20</v>
      </c>
      <c r="D97" s="12">
        <v>3</v>
      </c>
      <c r="E97" s="13"/>
      <c r="F97" s="13"/>
      <c r="G97" s="13"/>
      <c r="H97" s="13">
        <f t="shared" si="38"/>
        <v>0</v>
      </c>
      <c r="I97" s="13">
        <f t="shared" si="39"/>
        <v>0</v>
      </c>
      <c r="J97" s="13">
        <f t="shared" si="40"/>
        <v>0</v>
      </c>
      <c r="K97" s="13">
        <f t="shared" si="41"/>
        <v>0</v>
      </c>
    </row>
    <row r="98" spans="1:11" x14ac:dyDescent="0.2">
      <c r="A98" s="10" t="s">
        <v>244</v>
      </c>
      <c r="B98" s="20" t="s">
        <v>303</v>
      </c>
      <c r="C98" s="11" t="s">
        <v>20</v>
      </c>
      <c r="D98" s="12">
        <v>4</v>
      </c>
      <c r="E98" s="13"/>
      <c r="F98" s="13"/>
      <c r="G98" s="13"/>
      <c r="H98" s="13">
        <f t="shared" si="38"/>
        <v>0</v>
      </c>
      <c r="I98" s="13">
        <f t="shared" si="39"/>
        <v>0</v>
      </c>
      <c r="J98" s="13">
        <f t="shared" si="40"/>
        <v>0</v>
      </c>
      <c r="K98" s="13">
        <f t="shared" si="41"/>
        <v>0</v>
      </c>
    </row>
    <row r="99" spans="1:11" x14ac:dyDescent="0.2">
      <c r="A99" s="10" t="s">
        <v>245</v>
      </c>
      <c r="B99" s="20" t="s">
        <v>304</v>
      </c>
      <c r="C99" s="11" t="s">
        <v>20</v>
      </c>
      <c r="D99" s="12">
        <v>4</v>
      </c>
      <c r="E99" s="13"/>
      <c r="F99" s="13"/>
      <c r="G99" s="13"/>
      <c r="H99" s="13">
        <f t="shared" si="38"/>
        <v>0</v>
      </c>
      <c r="I99" s="13">
        <f t="shared" si="39"/>
        <v>0</v>
      </c>
      <c r="J99" s="13">
        <f t="shared" si="40"/>
        <v>0</v>
      </c>
      <c r="K99" s="13">
        <f t="shared" si="41"/>
        <v>0</v>
      </c>
    </row>
    <row r="100" spans="1:11" x14ac:dyDescent="0.2">
      <c r="A100" s="10" t="s">
        <v>246</v>
      </c>
      <c r="B100" s="10" t="s">
        <v>156</v>
      </c>
      <c r="C100" s="11" t="s">
        <v>20</v>
      </c>
      <c r="D100" s="12">
        <v>2</v>
      </c>
      <c r="E100" s="13"/>
      <c r="F100" s="13"/>
      <c r="G100" s="13"/>
      <c r="H100" s="13">
        <f t="shared" si="38"/>
        <v>0</v>
      </c>
      <c r="I100" s="13">
        <f t="shared" si="39"/>
        <v>0</v>
      </c>
      <c r="J100" s="13">
        <f t="shared" si="40"/>
        <v>0</v>
      </c>
      <c r="K100" s="13">
        <f t="shared" si="41"/>
        <v>0</v>
      </c>
    </row>
    <row r="101" spans="1:11" x14ac:dyDescent="0.2">
      <c r="A101" s="10" t="s">
        <v>247</v>
      </c>
      <c r="B101" s="10" t="s">
        <v>157</v>
      </c>
      <c r="C101" s="11" t="s">
        <v>20</v>
      </c>
      <c r="D101" s="12">
        <v>1</v>
      </c>
      <c r="E101" s="13"/>
      <c r="F101" s="13"/>
      <c r="G101" s="13"/>
      <c r="H101" s="13">
        <f t="shared" si="38"/>
        <v>0</v>
      </c>
      <c r="I101" s="13">
        <f t="shared" si="39"/>
        <v>0</v>
      </c>
      <c r="J101" s="13">
        <f t="shared" si="40"/>
        <v>0</v>
      </c>
      <c r="K101" s="13">
        <f t="shared" si="41"/>
        <v>0</v>
      </c>
    </row>
    <row r="102" spans="1:11" x14ac:dyDescent="0.2">
      <c r="A102" s="10" t="s">
        <v>248</v>
      </c>
      <c r="B102" s="10" t="s">
        <v>158</v>
      </c>
      <c r="C102" s="11" t="s">
        <v>20</v>
      </c>
      <c r="D102" s="12">
        <v>4</v>
      </c>
      <c r="E102" s="13"/>
      <c r="F102" s="13"/>
      <c r="G102" s="13"/>
      <c r="H102" s="13">
        <f t="shared" si="38"/>
        <v>0</v>
      </c>
      <c r="I102" s="13">
        <f t="shared" si="39"/>
        <v>0</v>
      </c>
      <c r="J102" s="13">
        <f t="shared" si="40"/>
        <v>0</v>
      </c>
      <c r="K102" s="13">
        <f t="shared" si="41"/>
        <v>0</v>
      </c>
    </row>
    <row r="103" spans="1:11" x14ac:dyDescent="0.2">
      <c r="A103" s="10" t="s">
        <v>249</v>
      </c>
      <c r="B103" s="10" t="s">
        <v>159</v>
      </c>
      <c r="C103" s="11" t="s">
        <v>20</v>
      </c>
      <c r="D103" s="12">
        <v>2</v>
      </c>
      <c r="E103" s="13"/>
      <c r="F103" s="13"/>
      <c r="G103" s="13"/>
      <c r="H103" s="13">
        <f t="shared" si="38"/>
        <v>0</v>
      </c>
      <c r="I103" s="13">
        <f t="shared" si="39"/>
        <v>0</v>
      </c>
      <c r="J103" s="13">
        <f t="shared" si="40"/>
        <v>0</v>
      </c>
      <c r="K103" s="13">
        <f t="shared" si="41"/>
        <v>0</v>
      </c>
    </row>
    <row r="104" spans="1:11" x14ac:dyDescent="0.2">
      <c r="A104" s="10" t="s">
        <v>250</v>
      </c>
      <c r="B104" s="10" t="s">
        <v>160</v>
      </c>
      <c r="C104" s="11" t="s">
        <v>20</v>
      </c>
      <c r="D104" s="12">
        <v>4</v>
      </c>
      <c r="E104" s="13"/>
      <c r="F104" s="13"/>
      <c r="G104" s="13"/>
      <c r="H104" s="13">
        <f t="shared" si="38"/>
        <v>0</v>
      </c>
      <c r="I104" s="13">
        <f t="shared" si="39"/>
        <v>0</v>
      </c>
      <c r="J104" s="13">
        <f t="shared" si="40"/>
        <v>0</v>
      </c>
      <c r="K104" s="13">
        <f t="shared" si="41"/>
        <v>0</v>
      </c>
    </row>
    <row r="105" spans="1:11" x14ac:dyDescent="0.2">
      <c r="A105" s="10" t="s">
        <v>251</v>
      </c>
      <c r="B105" s="10" t="s">
        <v>161</v>
      </c>
      <c r="C105" s="11" t="s">
        <v>20</v>
      </c>
      <c r="D105" s="12">
        <v>2</v>
      </c>
      <c r="E105" s="13"/>
      <c r="F105" s="13"/>
      <c r="G105" s="13"/>
      <c r="H105" s="13">
        <f t="shared" si="38"/>
        <v>0</v>
      </c>
      <c r="I105" s="13">
        <f t="shared" si="39"/>
        <v>0</v>
      </c>
      <c r="J105" s="13">
        <f t="shared" si="40"/>
        <v>0</v>
      </c>
      <c r="K105" s="13">
        <f t="shared" si="41"/>
        <v>0</v>
      </c>
    </row>
    <row r="106" spans="1:11" x14ac:dyDescent="0.2">
      <c r="A106" s="10" t="s">
        <v>252</v>
      </c>
      <c r="B106" s="10" t="s">
        <v>162</v>
      </c>
      <c r="C106" s="11" t="s">
        <v>20</v>
      </c>
      <c r="D106" s="12">
        <v>15</v>
      </c>
      <c r="E106" s="13"/>
      <c r="F106" s="13"/>
      <c r="G106" s="13"/>
      <c r="H106" s="13">
        <f t="shared" si="38"/>
        <v>0</v>
      </c>
      <c r="I106" s="13">
        <f t="shared" si="39"/>
        <v>0</v>
      </c>
      <c r="J106" s="13">
        <f t="shared" si="40"/>
        <v>0</v>
      </c>
      <c r="K106" s="13">
        <f t="shared" si="41"/>
        <v>0</v>
      </c>
    </row>
    <row r="107" spans="1:11" x14ac:dyDescent="0.2">
      <c r="A107" s="10" t="s">
        <v>253</v>
      </c>
      <c r="B107" s="10" t="s">
        <v>163</v>
      </c>
      <c r="C107" s="11" t="s">
        <v>20</v>
      </c>
      <c r="D107" s="12">
        <v>6</v>
      </c>
      <c r="E107" s="13"/>
      <c r="F107" s="13"/>
      <c r="G107" s="13"/>
      <c r="H107" s="13">
        <f t="shared" si="38"/>
        <v>0</v>
      </c>
      <c r="I107" s="13">
        <f t="shared" si="39"/>
        <v>0</v>
      </c>
      <c r="J107" s="13">
        <f t="shared" si="40"/>
        <v>0</v>
      </c>
      <c r="K107" s="13">
        <f t="shared" si="41"/>
        <v>0</v>
      </c>
    </row>
    <row r="108" spans="1:11" x14ac:dyDescent="0.2">
      <c r="A108" s="10" t="s">
        <v>254</v>
      </c>
      <c r="B108" s="10" t="s">
        <v>164</v>
      </c>
      <c r="C108" s="11" t="s">
        <v>20</v>
      </c>
      <c r="D108" s="12">
        <v>2</v>
      </c>
      <c r="E108" s="13"/>
      <c r="F108" s="13"/>
      <c r="G108" s="13"/>
      <c r="H108" s="13">
        <f t="shared" si="38"/>
        <v>0</v>
      </c>
      <c r="I108" s="13">
        <f t="shared" si="39"/>
        <v>0</v>
      </c>
      <c r="J108" s="13">
        <f t="shared" si="40"/>
        <v>0</v>
      </c>
      <c r="K108" s="13">
        <f t="shared" si="41"/>
        <v>0</v>
      </c>
    </row>
    <row r="109" spans="1:11" x14ac:dyDescent="0.2">
      <c r="A109" s="10" t="s">
        <v>255</v>
      </c>
      <c r="B109" s="10" t="s">
        <v>165</v>
      </c>
      <c r="C109" s="11" t="s">
        <v>20</v>
      </c>
      <c r="D109" s="12">
        <v>2</v>
      </c>
      <c r="E109" s="13"/>
      <c r="F109" s="13"/>
      <c r="G109" s="13"/>
      <c r="H109" s="13">
        <f t="shared" si="38"/>
        <v>0</v>
      </c>
      <c r="I109" s="13">
        <f t="shared" si="39"/>
        <v>0</v>
      </c>
      <c r="J109" s="13">
        <f t="shared" si="40"/>
        <v>0</v>
      </c>
      <c r="K109" s="13">
        <f t="shared" si="41"/>
        <v>0</v>
      </c>
    </row>
    <row r="110" spans="1:11" x14ac:dyDescent="0.2">
      <c r="A110" s="10" t="s">
        <v>256</v>
      </c>
      <c r="B110" s="10" t="s">
        <v>166</v>
      </c>
      <c r="C110" s="11" t="s">
        <v>20</v>
      </c>
      <c r="D110" s="12">
        <v>4</v>
      </c>
      <c r="E110" s="13"/>
      <c r="F110" s="13"/>
      <c r="G110" s="13"/>
      <c r="H110" s="13">
        <f t="shared" si="38"/>
        <v>0</v>
      </c>
      <c r="I110" s="13">
        <f t="shared" si="39"/>
        <v>0</v>
      </c>
      <c r="J110" s="13">
        <f t="shared" si="40"/>
        <v>0</v>
      </c>
      <c r="K110" s="13">
        <f t="shared" si="41"/>
        <v>0</v>
      </c>
    </row>
    <row r="111" spans="1:11" x14ac:dyDescent="0.2">
      <c r="A111" s="10" t="s">
        <v>257</v>
      </c>
      <c r="B111" s="10" t="s">
        <v>167</v>
      </c>
      <c r="C111" s="11" t="s">
        <v>20</v>
      </c>
      <c r="D111" s="12">
        <v>3</v>
      </c>
      <c r="E111" s="13"/>
      <c r="F111" s="13"/>
      <c r="G111" s="13"/>
      <c r="H111" s="13">
        <f t="shared" si="38"/>
        <v>0</v>
      </c>
      <c r="I111" s="13">
        <f t="shared" si="39"/>
        <v>0</v>
      </c>
      <c r="J111" s="13">
        <f t="shared" si="40"/>
        <v>0</v>
      </c>
      <c r="K111" s="13">
        <f t="shared" si="41"/>
        <v>0</v>
      </c>
    </row>
    <row r="112" spans="1:11" x14ac:dyDescent="0.2">
      <c r="A112" s="10" t="s">
        <v>258</v>
      </c>
      <c r="B112" s="10" t="s">
        <v>168</v>
      </c>
      <c r="C112" s="11" t="s">
        <v>20</v>
      </c>
      <c r="D112" s="12">
        <v>2</v>
      </c>
      <c r="E112" s="13"/>
      <c r="F112" s="13"/>
      <c r="G112" s="13"/>
      <c r="H112" s="13">
        <f t="shared" si="38"/>
        <v>0</v>
      </c>
      <c r="I112" s="13">
        <f t="shared" si="39"/>
        <v>0</v>
      </c>
      <c r="J112" s="13">
        <f t="shared" si="40"/>
        <v>0</v>
      </c>
      <c r="K112" s="13">
        <f t="shared" si="41"/>
        <v>0</v>
      </c>
    </row>
    <row r="113" spans="1:11" x14ac:dyDescent="0.2">
      <c r="A113" s="10" t="s">
        <v>259</v>
      </c>
      <c r="B113" s="10" t="s">
        <v>169</v>
      </c>
      <c r="C113" s="11" t="s">
        <v>20</v>
      </c>
      <c r="D113" s="12">
        <v>9</v>
      </c>
      <c r="E113" s="13"/>
      <c r="F113" s="13"/>
      <c r="G113" s="13"/>
      <c r="H113" s="13">
        <f t="shared" si="38"/>
        <v>0</v>
      </c>
      <c r="I113" s="13">
        <f t="shared" si="39"/>
        <v>0</v>
      </c>
      <c r="J113" s="13">
        <f t="shared" si="40"/>
        <v>0</v>
      </c>
      <c r="K113" s="13">
        <f t="shared" si="41"/>
        <v>0</v>
      </c>
    </row>
    <row r="114" spans="1:11" x14ac:dyDescent="0.2">
      <c r="A114" s="10" t="s">
        <v>260</v>
      </c>
      <c r="B114" s="10" t="s">
        <v>170</v>
      </c>
      <c r="C114" s="11" t="s">
        <v>20</v>
      </c>
      <c r="D114" s="12">
        <v>2</v>
      </c>
      <c r="E114" s="13"/>
      <c r="F114" s="13"/>
      <c r="G114" s="13"/>
      <c r="H114" s="13">
        <f t="shared" si="38"/>
        <v>0</v>
      </c>
      <c r="I114" s="13">
        <f t="shared" si="39"/>
        <v>0</v>
      </c>
      <c r="J114" s="13">
        <f t="shared" si="40"/>
        <v>0</v>
      </c>
      <c r="K114" s="13">
        <f t="shared" si="41"/>
        <v>0</v>
      </c>
    </row>
    <row r="115" spans="1:11" x14ac:dyDescent="0.2">
      <c r="A115" s="10" t="s">
        <v>261</v>
      </c>
      <c r="B115" s="10" t="s">
        <v>171</v>
      </c>
      <c r="C115" s="11" t="s">
        <v>20</v>
      </c>
      <c r="D115" s="12">
        <v>1</v>
      </c>
      <c r="E115" s="13"/>
      <c r="F115" s="13"/>
      <c r="G115" s="13"/>
      <c r="H115" s="13">
        <f t="shared" si="38"/>
        <v>0</v>
      </c>
      <c r="I115" s="13">
        <f t="shared" si="39"/>
        <v>0</v>
      </c>
      <c r="J115" s="13">
        <f t="shared" si="40"/>
        <v>0</v>
      </c>
      <c r="K115" s="13">
        <f t="shared" si="41"/>
        <v>0</v>
      </c>
    </row>
    <row r="116" spans="1:11" x14ac:dyDescent="0.2">
      <c r="A116" s="10" t="s">
        <v>262</v>
      </c>
      <c r="B116" s="10" t="s">
        <v>172</v>
      </c>
      <c r="C116" s="11" t="s">
        <v>20</v>
      </c>
      <c r="D116" s="12">
        <v>7</v>
      </c>
      <c r="E116" s="13"/>
      <c r="F116" s="13"/>
      <c r="G116" s="13"/>
      <c r="H116" s="13">
        <f t="shared" si="38"/>
        <v>0</v>
      </c>
      <c r="I116" s="13">
        <f t="shared" si="39"/>
        <v>0</v>
      </c>
      <c r="J116" s="13">
        <f t="shared" si="40"/>
        <v>0</v>
      </c>
      <c r="K116" s="13">
        <f t="shared" si="41"/>
        <v>0</v>
      </c>
    </row>
    <row r="117" spans="1:11" x14ac:dyDescent="0.2">
      <c r="A117" s="10" t="s">
        <v>263</v>
      </c>
      <c r="B117" s="10" t="s">
        <v>173</v>
      </c>
      <c r="C117" s="11" t="s">
        <v>20</v>
      </c>
      <c r="D117" s="12">
        <v>3</v>
      </c>
      <c r="E117" s="13"/>
      <c r="F117" s="13"/>
      <c r="G117" s="13"/>
      <c r="H117" s="13">
        <f t="shared" si="38"/>
        <v>0</v>
      </c>
      <c r="I117" s="13">
        <f t="shared" si="39"/>
        <v>0</v>
      </c>
      <c r="J117" s="13">
        <f t="shared" si="40"/>
        <v>0</v>
      </c>
      <c r="K117" s="13">
        <f t="shared" si="41"/>
        <v>0</v>
      </c>
    </row>
    <row r="118" spans="1:11" ht="25.5" x14ac:dyDescent="0.2">
      <c r="A118" s="10" t="s">
        <v>264</v>
      </c>
      <c r="B118" s="10" t="s">
        <v>174</v>
      </c>
      <c r="C118" s="11" t="s">
        <v>140</v>
      </c>
      <c r="D118" s="12">
        <v>3</v>
      </c>
      <c r="E118" s="13"/>
      <c r="F118" s="13"/>
      <c r="G118" s="13"/>
      <c r="H118" s="13">
        <f t="shared" si="38"/>
        <v>0</v>
      </c>
      <c r="I118" s="13">
        <f t="shared" si="39"/>
        <v>0</v>
      </c>
      <c r="J118" s="13">
        <f t="shared" si="40"/>
        <v>0</v>
      </c>
      <c r="K118" s="13">
        <f t="shared" si="41"/>
        <v>0</v>
      </c>
    </row>
    <row r="119" spans="1:11" x14ac:dyDescent="0.2">
      <c r="A119" s="10" t="s">
        <v>265</v>
      </c>
      <c r="B119" s="10" t="s">
        <v>175</v>
      </c>
      <c r="C119" s="11" t="s">
        <v>20</v>
      </c>
      <c r="D119" s="12">
        <v>2</v>
      </c>
      <c r="E119" s="13"/>
      <c r="F119" s="13"/>
      <c r="G119" s="13"/>
      <c r="H119" s="13">
        <f t="shared" si="38"/>
        <v>0</v>
      </c>
      <c r="I119" s="13">
        <f t="shared" si="39"/>
        <v>0</v>
      </c>
      <c r="J119" s="13">
        <f t="shared" si="40"/>
        <v>0</v>
      </c>
      <c r="K119" s="13">
        <f t="shared" si="41"/>
        <v>0</v>
      </c>
    </row>
    <row r="120" spans="1:11" x14ac:dyDescent="0.2">
      <c r="A120" s="10" t="s">
        <v>266</v>
      </c>
      <c r="B120" s="10" t="s">
        <v>176</v>
      </c>
      <c r="C120" s="11" t="s">
        <v>20</v>
      </c>
      <c r="D120" s="12">
        <v>2</v>
      </c>
      <c r="E120" s="13"/>
      <c r="F120" s="13"/>
      <c r="G120" s="13"/>
      <c r="H120" s="13">
        <f t="shared" si="38"/>
        <v>0</v>
      </c>
      <c r="I120" s="13">
        <f t="shared" si="39"/>
        <v>0</v>
      </c>
      <c r="J120" s="13">
        <f t="shared" si="40"/>
        <v>0</v>
      </c>
      <c r="K120" s="13">
        <f t="shared" si="41"/>
        <v>0</v>
      </c>
    </row>
    <row r="121" spans="1:11" x14ac:dyDescent="0.2">
      <c r="A121" s="10" t="s">
        <v>267</v>
      </c>
      <c r="B121" s="10" t="s">
        <v>177</v>
      </c>
      <c r="C121" s="11" t="s">
        <v>20</v>
      </c>
      <c r="D121" s="12">
        <v>3</v>
      </c>
      <c r="E121" s="13"/>
      <c r="F121" s="13"/>
      <c r="G121" s="13"/>
      <c r="H121" s="13">
        <f t="shared" si="38"/>
        <v>0</v>
      </c>
      <c r="I121" s="13">
        <f t="shared" si="39"/>
        <v>0</v>
      </c>
      <c r="J121" s="13">
        <f t="shared" si="40"/>
        <v>0</v>
      </c>
      <c r="K121" s="13">
        <f t="shared" si="41"/>
        <v>0</v>
      </c>
    </row>
    <row r="122" spans="1:11" x14ac:dyDescent="0.2">
      <c r="A122" s="10" t="s">
        <v>268</v>
      </c>
      <c r="B122" s="10" t="s">
        <v>178</v>
      </c>
      <c r="C122" s="11" t="s">
        <v>20</v>
      </c>
      <c r="D122" s="12">
        <v>4</v>
      </c>
      <c r="E122" s="13"/>
      <c r="F122" s="13"/>
      <c r="G122" s="13"/>
      <c r="H122" s="13">
        <f t="shared" si="38"/>
        <v>0</v>
      </c>
      <c r="I122" s="13">
        <f t="shared" si="39"/>
        <v>0</v>
      </c>
      <c r="J122" s="13">
        <f t="shared" si="40"/>
        <v>0</v>
      </c>
      <c r="K122" s="13">
        <f t="shared" si="41"/>
        <v>0</v>
      </c>
    </row>
    <row r="123" spans="1:11" x14ac:dyDescent="0.2">
      <c r="A123" s="10" t="s">
        <v>269</v>
      </c>
      <c r="B123" s="10" t="s">
        <v>179</v>
      </c>
      <c r="C123" s="11" t="s">
        <v>20</v>
      </c>
      <c r="D123" s="12">
        <v>4</v>
      </c>
      <c r="E123" s="13"/>
      <c r="F123" s="13"/>
      <c r="G123" s="13"/>
      <c r="H123" s="13">
        <f t="shared" si="38"/>
        <v>0</v>
      </c>
      <c r="I123" s="13">
        <f t="shared" si="39"/>
        <v>0</v>
      </c>
      <c r="J123" s="13">
        <f t="shared" si="40"/>
        <v>0</v>
      </c>
      <c r="K123" s="13">
        <f t="shared" si="41"/>
        <v>0</v>
      </c>
    </row>
    <row r="124" spans="1:11" x14ac:dyDescent="0.2">
      <c r="A124" s="10" t="s">
        <v>270</v>
      </c>
      <c r="B124" s="10" t="s">
        <v>180</v>
      </c>
      <c r="C124" s="11" t="s">
        <v>20</v>
      </c>
      <c r="D124" s="12">
        <v>10</v>
      </c>
      <c r="E124" s="13"/>
      <c r="F124" s="13"/>
      <c r="G124" s="13"/>
      <c r="H124" s="13">
        <f t="shared" si="38"/>
        <v>0</v>
      </c>
      <c r="I124" s="13">
        <f t="shared" si="39"/>
        <v>0</v>
      </c>
      <c r="J124" s="13">
        <f t="shared" si="40"/>
        <v>0</v>
      </c>
      <c r="K124" s="13">
        <f t="shared" si="41"/>
        <v>0</v>
      </c>
    </row>
    <row r="125" spans="1:11" x14ac:dyDescent="0.2">
      <c r="A125" s="10" t="s">
        <v>271</v>
      </c>
      <c r="B125" s="10" t="s">
        <v>181</v>
      </c>
      <c r="C125" s="11" t="s">
        <v>20</v>
      </c>
      <c r="D125" s="12">
        <v>2</v>
      </c>
      <c r="E125" s="13"/>
      <c r="F125" s="13"/>
      <c r="G125" s="13"/>
      <c r="H125" s="13">
        <f t="shared" si="38"/>
        <v>0</v>
      </c>
      <c r="I125" s="13">
        <f t="shared" si="39"/>
        <v>0</v>
      </c>
      <c r="J125" s="13">
        <f t="shared" si="40"/>
        <v>0</v>
      </c>
      <c r="K125" s="13">
        <f t="shared" si="41"/>
        <v>0</v>
      </c>
    </row>
    <row r="126" spans="1:11" x14ac:dyDescent="0.2">
      <c r="A126" s="10" t="s">
        <v>272</v>
      </c>
      <c r="B126" s="10" t="s">
        <v>182</v>
      </c>
      <c r="C126" s="11" t="s">
        <v>20</v>
      </c>
      <c r="D126" s="12">
        <v>6</v>
      </c>
      <c r="E126" s="13"/>
      <c r="F126" s="13"/>
      <c r="G126" s="13"/>
      <c r="H126" s="13">
        <f t="shared" si="38"/>
        <v>0</v>
      </c>
      <c r="I126" s="13">
        <f t="shared" si="39"/>
        <v>0</v>
      </c>
      <c r="J126" s="13">
        <f t="shared" si="40"/>
        <v>0</v>
      </c>
      <c r="K126" s="13">
        <f t="shared" si="41"/>
        <v>0</v>
      </c>
    </row>
    <row r="127" spans="1:11" x14ac:dyDescent="0.2">
      <c r="A127" s="10" t="s">
        <v>273</v>
      </c>
      <c r="B127" s="10" t="s">
        <v>183</v>
      </c>
      <c r="C127" s="11" t="s">
        <v>20</v>
      </c>
      <c r="D127" s="12">
        <v>3</v>
      </c>
      <c r="E127" s="13"/>
      <c r="F127" s="13"/>
      <c r="G127" s="13"/>
      <c r="H127" s="13">
        <f t="shared" si="38"/>
        <v>0</v>
      </c>
      <c r="I127" s="13">
        <f t="shared" si="39"/>
        <v>0</v>
      </c>
      <c r="J127" s="13">
        <f t="shared" si="40"/>
        <v>0</v>
      </c>
      <c r="K127" s="13">
        <f t="shared" si="41"/>
        <v>0</v>
      </c>
    </row>
    <row r="128" spans="1:11" x14ac:dyDescent="0.2">
      <c r="A128" s="10" t="s">
        <v>274</v>
      </c>
      <c r="B128" s="10" t="s">
        <v>184</v>
      </c>
      <c r="C128" s="11" t="s">
        <v>20</v>
      </c>
      <c r="D128" s="12">
        <v>1</v>
      </c>
      <c r="E128" s="13"/>
      <c r="F128" s="13"/>
      <c r="G128" s="13"/>
      <c r="H128" s="13">
        <f t="shared" si="38"/>
        <v>0</v>
      </c>
      <c r="I128" s="13">
        <f t="shared" si="39"/>
        <v>0</v>
      </c>
      <c r="J128" s="13">
        <f t="shared" si="40"/>
        <v>0</v>
      </c>
      <c r="K128" s="13">
        <f t="shared" si="41"/>
        <v>0</v>
      </c>
    </row>
    <row r="129" spans="1:11" x14ac:dyDescent="0.2">
      <c r="A129" s="10" t="s">
        <v>275</v>
      </c>
      <c r="B129" s="10" t="s">
        <v>185</v>
      </c>
      <c r="C129" s="11" t="s">
        <v>20</v>
      </c>
      <c r="D129" s="12">
        <v>3</v>
      </c>
      <c r="E129" s="13"/>
      <c r="F129" s="13"/>
      <c r="G129" s="13"/>
      <c r="H129" s="13">
        <f t="shared" si="38"/>
        <v>0</v>
      </c>
      <c r="I129" s="13">
        <f t="shared" si="39"/>
        <v>0</v>
      </c>
      <c r="J129" s="13">
        <f t="shared" si="40"/>
        <v>0</v>
      </c>
      <c r="K129" s="13">
        <f t="shared" si="41"/>
        <v>0</v>
      </c>
    </row>
    <row r="130" spans="1:11" x14ac:dyDescent="0.2">
      <c r="A130" s="10" t="s">
        <v>276</v>
      </c>
      <c r="B130" s="10" t="s">
        <v>186</v>
      </c>
      <c r="C130" s="11" t="s">
        <v>20</v>
      </c>
      <c r="D130" s="12">
        <v>13</v>
      </c>
      <c r="E130" s="13"/>
      <c r="F130" s="13"/>
      <c r="G130" s="13"/>
      <c r="H130" s="13">
        <f t="shared" si="38"/>
        <v>0</v>
      </c>
      <c r="I130" s="13">
        <f t="shared" si="39"/>
        <v>0</v>
      </c>
      <c r="J130" s="13">
        <f t="shared" si="40"/>
        <v>0</v>
      </c>
      <c r="K130" s="13">
        <f t="shared" si="41"/>
        <v>0</v>
      </c>
    </row>
    <row r="131" spans="1:11" x14ac:dyDescent="0.2">
      <c r="A131" s="10" t="s">
        <v>277</v>
      </c>
      <c r="B131" s="10" t="s">
        <v>187</v>
      </c>
      <c r="C131" s="11" t="s">
        <v>20</v>
      </c>
      <c r="D131" s="12">
        <v>6</v>
      </c>
      <c r="E131" s="13"/>
      <c r="F131" s="13"/>
      <c r="G131" s="13"/>
      <c r="H131" s="13">
        <f t="shared" si="38"/>
        <v>0</v>
      </c>
      <c r="I131" s="13">
        <f t="shared" si="39"/>
        <v>0</v>
      </c>
      <c r="J131" s="13">
        <f t="shared" si="40"/>
        <v>0</v>
      </c>
      <c r="K131" s="13">
        <f t="shared" si="41"/>
        <v>0</v>
      </c>
    </row>
    <row r="132" spans="1:11" x14ac:dyDescent="0.2">
      <c r="A132" s="10" t="s">
        <v>278</v>
      </c>
      <c r="B132" s="10" t="s">
        <v>188</v>
      </c>
      <c r="C132" s="11" t="s">
        <v>20</v>
      </c>
      <c r="D132" s="12">
        <v>10</v>
      </c>
      <c r="E132" s="13"/>
      <c r="F132" s="13"/>
      <c r="G132" s="13"/>
      <c r="H132" s="13">
        <f t="shared" si="38"/>
        <v>0</v>
      </c>
      <c r="I132" s="13">
        <f t="shared" si="39"/>
        <v>0</v>
      </c>
      <c r="J132" s="13">
        <f t="shared" si="40"/>
        <v>0</v>
      </c>
      <c r="K132" s="13">
        <f t="shared" si="41"/>
        <v>0</v>
      </c>
    </row>
    <row r="133" spans="1:11" x14ac:dyDescent="0.2">
      <c r="A133" s="10" t="s">
        <v>279</v>
      </c>
      <c r="B133" s="10" t="s">
        <v>189</v>
      </c>
      <c r="C133" s="11" t="s">
        <v>20</v>
      </c>
      <c r="D133" s="12">
        <v>2</v>
      </c>
      <c r="E133" s="13"/>
      <c r="F133" s="13"/>
      <c r="G133" s="13"/>
      <c r="H133" s="13">
        <f t="shared" si="38"/>
        <v>0</v>
      </c>
      <c r="I133" s="13">
        <f t="shared" si="39"/>
        <v>0</v>
      </c>
      <c r="J133" s="13">
        <f t="shared" si="40"/>
        <v>0</v>
      </c>
      <c r="K133" s="13">
        <f t="shared" si="41"/>
        <v>0</v>
      </c>
    </row>
    <row r="134" spans="1:11" x14ac:dyDescent="0.2">
      <c r="A134" s="10" t="s">
        <v>280</v>
      </c>
      <c r="B134" s="10" t="s">
        <v>190</v>
      </c>
      <c r="C134" s="11" t="s">
        <v>20</v>
      </c>
      <c r="D134" s="12">
        <v>2</v>
      </c>
      <c r="E134" s="13"/>
      <c r="F134" s="13"/>
      <c r="G134" s="13"/>
      <c r="H134" s="13">
        <f t="shared" ref="H134:H146" si="47">SUM(F134:G134)</f>
        <v>0</v>
      </c>
      <c r="I134" s="13">
        <f t="shared" ref="I134:I146" si="48">TRUNC(D134*F134,2)</f>
        <v>0</v>
      </c>
      <c r="J134" s="13">
        <f t="shared" ref="J134:J146" si="49">TRUNC(D134*G134,2)</f>
        <v>0</v>
      </c>
      <c r="K134" s="13">
        <f t="shared" ref="K134:K146" si="50">I134+J134</f>
        <v>0</v>
      </c>
    </row>
    <row r="135" spans="1:11" x14ac:dyDescent="0.2">
      <c r="A135" s="10" t="s">
        <v>281</v>
      </c>
      <c r="B135" s="10" t="s">
        <v>191</v>
      </c>
      <c r="C135" s="11" t="s">
        <v>20</v>
      </c>
      <c r="D135" s="12">
        <v>3</v>
      </c>
      <c r="E135" s="13"/>
      <c r="F135" s="13"/>
      <c r="G135" s="13"/>
      <c r="H135" s="13">
        <f t="shared" si="47"/>
        <v>0</v>
      </c>
      <c r="I135" s="13">
        <f t="shared" si="48"/>
        <v>0</v>
      </c>
      <c r="J135" s="13">
        <f t="shared" si="49"/>
        <v>0</v>
      </c>
      <c r="K135" s="13">
        <f t="shared" si="50"/>
        <v>0</v>
      </c>
    </row>
    <row r="136" spans="1:11" x14ac:dyDescent="0.2">
      <c r="A136" s="10" t="s">
        <v>282</v>
      </c>
      <c r="B136" s="10" t="s">
        <v>192</v>
      </c>
      <c r="C136" s="11" t="s">
        <v>140</v>
      </c>
      <c r="D136" s="12">
        <v>4</v>
      </c>
      <c r="E136" s="13"/>
      <c r="F136" s="13"/>
      <c r="G136" s="13"/>
      <c r="H136" s="13">
        <f t="shared" si="47"/>
        <v>0</v>
      </c>
      <c r="I136" s="13">
        <f t="shared" si="48"/>
        <v>0</v>
      </c>
      <c r="J136" s="13">
        <f t="shared" si="49"/>
        <v>0</v>
      </c>
      <c r="K136" s="13">
        <f t="shared" si="50"/>
        <v>0</v>
      </c>
    </row>
    <row r="137" spans="1:11" x14ac:dyDescent="0.2">
      <c r="A137" s="10" t="s">
        <v>283</v>
      </c>
      <c r="B137" s="10" t="s">
        <v>207</v>
      </c>
      <c r="C137" s="11" t="s">
        <v>20</v>
      </c>
      <c r="D137" s="12">
        <v>1</v>
      </c>
      <c r="E137" s="13"/>
      <c r="F137" s="13"/>
      <c r="G137" s="13"/>
      <c r="H137" s="13">
        <f t="shared" si="47"/>
        <v>0</v>
      </c>
      <c r="I137" s="13">
        <f t="shared" si="48"/>
        <v>0</v>
      </c>
      <c r="J137" s="13">
        <f t="shared" si="49"/>
        <v>0</v>
      </c>
      <c r="K137" s="13">
        <f t="shared" si="50"/>
        <v>0</v>
      </c>
    </row>
    <row r="138" spans="1:11" x14ac:dyDescent="0.2">
      <c r="A138" s="10" t="s">
        <v>284</v>
      </c>
      <c r="B138" s="10" t="s">
        <v>193</v>
      </c>
      <c r="C138" s="11" t="s">
        <v>20</v>
      </c>
      <c r="D138" s="12">
        <v>1</v>
      </c>
      <c r="E138" s="13"/>
      <c r="F138" s="13"/>
      <c r="G138" s="13"/>
      <c r="H138" s="13">
        <f t="shared" si="47"/>
        <v>0</v>
      </c>
      <c r="I138" s="13">
        <f t="shared" si="48"/>
        <v>0</v>
      </c>
      <c r="J138" s="13">
        <f t="shared" si="49"/>
        <v>0</v>
      </c>
      <c r="K138" s="13">
        <f t="shared" si="50"/>
        <v>0</v>
      </c>
    </row>
    <row r="139" spans="1:11" x14ac:dyDescent="0.2">
      <c r="A139" s="10" t="s">
        <v>285</v>
      </c>
      <c r="B139" s="10" t="s">
        <v>194</v>
      </c>
      <c r="C139" s="11" t="s">
        <v>20</v>
      </c>
      <c r="D139" s="12">
        <v>2</v>
      </c>
      <c r="E139" s="13"/>
      <c r="F139" s="13"/>
      <c r="G139" s="13"/>
      <c r="H139" s="13">
        <f t="shared" si="47"/>
        <v>0</v>
      </c>
      <c r="I139" s="13">
        <f t="shared" si="48"/>
        <v>0</v>
      </c>
      <c r="J139" s="13">
        <f t="shared" si="49"/>
        <v>0</v>
      </c>
      <c r="K139" s="13">
        <f t="shared" si="50"/>
        <v>0</v>
      </c>
    </row>
    <row r="140" spans="1:11" x14ac:dyDescent="0.2">
      <c r="A140" s="10" t="s">
        <v>286</v>
      </c>
      <c r="B140" s="10" t="s">
        <v>195</v>
      </c>
      <c r="C140" s="11" t="s">
        <v>20</v>
      </c>
      <c r="D140" s="12">
        <v>4</v>
      </c>
      <c r="E140" s="13"/>
      <c r="F140" s="13"/>
      <c r="G140" s="13"/>
      <c r="H140" s="13">
        <f t="shared" si="47"/>
        <v>0</v>
      </c>
      <c r="I140" s="13">
        <f t="shared" si="48"/>
        <v>0</v>
      </c>
      <c r="J140" s="13">
        <f t="shared" si="49"/>
        <v>0</v>
      </c>
      <c r="K140" s="13">
        <f t="shared" si="50"/>
        <v>0</v>
      </c>
    </row>
    <row r="141" spans="1:11" x14ac:dyDescent="0.2">
      <c r="A141" s="10" t="s">
        <v>287</v>
      </c>
      <c r="B141" s="10" t="s">
        <v>196</v>
      </c>
      <c r="C141" s="11" t="s">
        <v>20</v>
      </c>
      <c r="D141" s="12">
        <v>400</v>
      </c>
      <c r="E141" s="13"/>
      <c r="F141" s="13"/>
      <c r="G141" s="13"/>
      <c r="H141" s="13">
        <f t="shared" si="47"/>
        <v>0</v>
      </c>
      <c r="I141" s="13">
        <f t="shared" si="48"/>
        <v>0</v>
      </c>
      <c r="J141" s="13">
        <f t="shared" si="49"/>
        <v>0</v>
      </c>
      <c r="K141" s="13">
        <f t="shared" si="50"/>
        <v>0</v>
      </c>
    </row>
    <row r="142" spans="1:11" x14ac:dyDescent="0.2">
      <c r="A142" s="10" t="s">
        <v>288</v>
      </c>
      <c r="B142" s="10" t="s">
        <v>197</v>
      </c>
      <c r="C142" s="11" t="s">
        <v>20</v>
      </c>
      <c r="D142" s="12">
        <v>400</v>
      </c>
      <c r="E142" s="13"/>
      <c r="F142" s="13"/>
      <c r="G142" s="13"/>
      <c r="H142" s="13">
        <f t="shared" si="47"/>
        <v>0</v>
      </c>
      <c r="I142" s="13">
        <f t="shared" si="48"/>
        <v>0</v>
      </c>
      <c r="J142" s="13">
        <f t="shared" si="49"/>
        <v>0</v>
      </c>
      <c r="K142" s="13">
        <f t="shared" si="50"/>
        <v>0</v>
      </c>
    </row>
    <row r="143" spans="1:11" x14ac:dyDescent="0.2">
      <c r="A143" s="10" t="s">
        <v>289</v>
      </c>
      <c r="B143" s="10" t="s">
        <v>198</v>
      </c>
      <c r="C143" s="11" t="s">
        <v>20</v>
      </c>
      <c r="D143" s="12">
        <v>33</v>
      </c>
      <c r="E143" s="13"/>
      <c r="F143" s="13"/>
      <c r="G143" s="13"/>
      <c r="H143" s="13">
        <f t="shared" si="47"/>
        <v>0</v>
      </c>
      <c r="I143" s="13">
        <f t="shared" si="48"/>
        <v>0</v>
      </c>
      <c r="J143" s="13">
        <f t="shared" si="49"/>
        <v>0</v>
      </c>
      <c r="K143" s="13">
        <f t="shared" si="50"/>
        <v>0</v>
      </c>
    </row>
    <row r="144" spans="1:11" x14ac:dyDescent="0.2">
      <c r="A144" s="10" t="s">
        <v>290</v>
      </c>
      <c r="B144" s="20" t="s">
        <v>296</v>
      </c>
      <c r="C144" s="11" t="s">
        <v>20</v>
      </c>
      <c r="D144" s="12">
        <v>12</v>
      </c>
      <c r="E144" s="13"/>
      <c r="F144" s="13"/>
      <c r="G144" s="13"/>
      <c r="H144" s="13">
        <f t="shared" si="47"/>
        <v>0</v>
      </c>
      <c r="I144" s="13">
        <f t="shared" si="48"/>
        <v>0</v>
      </c>
      <c r="J144" s="13">
        <f t="shared" si="49"/>
        <v>0</v>
      </c>
      <c r="K144" s="13">
        <f t="shared" si="50"/>
        <v>0</v>
      </c>
    </row>
    <row r="145" spans="1:11" x14ac:dyDescent="0.2">
      <c r="A145" s="10" t="s">
        <v>291</v>
      </c>
      <c r="B145" s="10" t="s">
        <v>199</v>
      </c>
      <c r="C145" s="11" t="s">
        <v>20</v>
      </c>
      <c r="D145" s="12">
        <v>7</v>
      </c>
      <c r="E145" s="13"/>
      <c r="F145" s="13"/>
      <c r="G145" s="13"/>
      <c r="H145" s="13">
        <f t="shared" si="47"/>
        <v>0</v>
      </c>
      <c r="I145" s="13">
        <f t="shared" si="48"/>
        <v>0</v>
      </c>
      <c r="J145" s="13">
        <f t="shared" si="49"/>
        <v>0</v>
      </c>
      <c r="K145" s="13">
        <f t="shared" si="50"/>
        <v>0</v>
      </c>
    </row>
    <row r="146" spans="1:11" x14ac:dyDescent="0.2">
      <c r="A146" s="10" t="s">
        <v>292</v>
      </c>
      <c r="B146" s="10" t="s">
        <v>200</v>
      </c>
      <c r="C146" s="11" t="s">
        <v>20</v>
      </c>
      <c r="D146" s="12">
        <v>45</v>
      </c>
      <c r="E146" s="13"/>
      <c r="F146" s="13"/>
      <c r="G146" s="13"/>
      <c r="H146" s="13">
        <f t="shared" si="47"/>
        <v>0</v>
      </c>
      <c r="I146" s="13">
        <f t="shared" si="48"/>
        <v>0</v>
      </c>
      <c r="J146" s="13">
        <f t="shared" si="49"/>
        <v>0</v>
      </c>
      <c r="K146" s="13">
        <f t="shared" si="50"/>
        <v>0</v>
      </c>
    </row>
    <row r="147" spans="1:11" x14ac:dyDescent="0.2">
      <c r="A147" s="16"/>
      <c r="B147" s="16"/>
      <c r="C147" s="16"/>
      <c r="D147" s="16"/>
      <c r="E147" s="16"/>
      <c r="F147" s="16"/>
      <c r="G147" s="16"/>
      <c r="H147" s="16" t="s">
        <v>201</v>
      </c>
      <c r="I147" s="16"/>
      <c r="J147" s="16"/>
      <c r="K147" s="19">
        <f>SUM(K7:K10,K12:K16,K18:K23,K25:K33,K35:K42,K44:K51,K53:K60,K62,K64:K67,K69:K146)</f>
        <v>0</v>
      </c>
    </row>
    <row r="148" spans="1:11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</row>
    <row r="149" spans="1:11" x14ac:dyDescent="0.2">
      <c r="A149" s="27"/>
      <c r="B149" s="17" t="s">
        <v>202</v>
      </c>
      <c r="C149" s="16"/>
      <c r="D149" s="16"/>
      <c r="E149" s="16"/>
      <c r="F149" s="16"/>
      <c r="G149" s="16"/>
      <c r="H149" s="31" t="s">
        <v>203</v>
      </c>
      <c r="I149" s="37"/>
      <c r="J149" s="38">
        <f>SUMPRODUCT(D7:D146,E7:E146)</f>
        <v>0</v>
      </c>
      <c r="K149" s="37"/>
    </row>
    <row r="150" spans="1:11" ht="18" customHeight="1" x14ac:dyDescent="0.2">
      <c r="A150" s="27"/>
      <c r="B150" s="17"/>
      <c r="C150" s="16"/>
      <c r="D150" s="16"/>
      <c r="E150" s="16"/>
      <c r="F150" s="16"/>
      <c r="G150" s="16"/>
      <c r="H150" s="31" t="s">
        <v>204</v>
      </c>
      <c r="I150" s="37"/>
      <c r="K150" s="28">
        <f>J151-J149</f>
        <v>0</v>
      </c>
    </row>
    <row r="151" spans="1:11" ht="22.5" customHeight="1" x14ac:dyDescent="0.2">
      <c r="A151" s="27"/>
      <c r="B151" s="17" t="s">
        <v>202</v>
      </c>
      <c r="C151" s="16"/>
      <c r="D151" s="16"/>
      <c r="E151" s="16"/>
      <c r="F151" s="16"/>
      <c r="G151" s="16"/>
      <c r="H151" s="31" t="s">
        <v>205</v>
      </c>
      <c r="I151" s="37"/>
      <c r="J151" s="38">
        <f>K147</f>
        <v>0</v>
      </c>
      <c r="K151" s="37"/>
    </row>
    <row r="152" spans="1:11" ht="60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</row>
    <row r="153" spans="1:11" ht="69.95" customHeight="1" x14ac:dyDescent="0.2">
      <c r="A153" s="39" t="s">
        <v>305</v>
      </c>
      <c r="B153" s="33"/>
      <c r="C153" s="33"/>
      <c r="D153" s="33"/>
      <c r="E153" s="33"/>
      <c r="F153" s="33"/>
      <c r="G153" s="33"/>
      <c r="H153" s="33"/>
      <c r="I153" s="33"/>
      <c r="J153" s="33"/>
      <c r="K153" s="33"/>
    </row>
  </sheetData>
  <mergeCells count="19">
    <mergeCell ref="H151:I151"/>
    <mergeCell ref="J151:K151"/>
    <mergeCell ref="A153:K153"/>
    <mergeCell ref="H149:I149"/>
    <mergeCell ref="H150:I150"/>
    <mergeCell ref="J149:K149"/>
    <mergeCell ref="A3:K3"/>
    <mergeCell ref="A4:A5"/>
    <mergeCell ref="B4:B5"/>
    <mergeCell ref="C4:C5"/>
    <mergeCell ref="D4:D5"/>
    <mergeCell ref="E4:E5"/>
    <mergeCell ref="F4:H4"/>
    <mergeCell ref="I4:K4"/>
    <mergeCell ref="C1:E1"/>
    <mergeCell ref="F1:H1"/>
    <mergeCell ref="I1:K1"/>
    <mergeCell ref="C2:E2"/>
    <mergeCell ref="I2:K2"/>
  </mergeCells>
  <pageMargins left="0.51181102362204722" right="0.51181102362204722" top="0.98425196850393704" bottom="0.98425196850393704" header="0.51181102362204722" footer="0.51181102362204722"/>
  <pageSetup paperSize="9" scale="44" fitToHeight="0" orientation="landscape" r:id="rId1"/>
  <headerFooter>
    <oddHeader xml:space="preserve">&amp;L &amp;CCOMUSA
CNPJ: 09.509.569/0001-51 </oddHeader>
    <oddFooter xml:space="preserve">&amp;L &amp;C NH / RS
dcristiano@comusa.rs.gov.br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discriminada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Arthur Henrique Lopes da Silva</cp:lastModifiedBy>
  <cp:revision>0</cp:revision>
  <cp:lastPrinted>2025-07-11T14:08:16Z</cp:lastPrinted>
  <dcterms:created xsi:type="dcterms:W3CDTF">2025-07-09T15:06:20Z</dcterms:created>
  <dcterms:modified xsi:type="dcterms:W3CDTF">2026-03-31T17:02:08Z</dcterms:modified>
</cp:coreProperties>
</file>