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Concorrências\2022\001 - Destamponamento SES Roselândia\"/>
    </mc:Choice>
  </mc:AlternateContent>
  <xr:revisionPtr revIDLastSave="0" documentId="8_{9FB8AF5A-F5AF-4EEA-BED1-75582E1C8085}" xr6:coauthVersionLast="36" xr6:coauthVersionMax="36" xr10:uidLastSave="{00000000-0000-0000-0000-000000000000}"/>
  <bookViews>
    <workbookView xWindow="0" yWindow="0" windowWidth="24000" windowHeight="9525" activeTab="1" xr2:uid="{00000000-000D-0000-FFFF-FFFF00000000}"/>
  </bookViews>
  <sheets>
    <sheet name="Orçamento Sintético" sheetId="2" r:id="rId1"/>
    <sheet name="PROPOSTA" sheetId="1" r:id="rId2"/>
    <sheet name="CRONOGRAMA" sheetId="3" r:id="rId3"/>
  </sheets>
  <calcPr calcId="191029"/>
</workbook>
</file>

<file path=xl/calcChain.xml><?xml version="1.0" encoding="utf-8"?>
<calcChain xmlns="http://schemas.openxmlformats.org/spreadsheetml/2006/main">
  <c r="I18" i="1" l="1"/>
  <c r="L18" i="1"/>
  <c r="I19" i="1"/>
  <c r="L19" i="1"/>
  <c r="I20" i="1"/>
  <c r="L20" i="1"/>
  <c r="I21" i="1"/>
  <c r="L21" i="1"/>
  <c r="I22" i="1"/>
  <c r="L22" i="1"/>
  <c r="I23" i="1"/>
  <c r="L23" i="1"/>
  <c r="I24" i="1"/>
  <c r="L24" i="1"/>
  <c r="I25" i="1"/>
  <c r="L25" i="1"/>
  <c r="I26" i="1"/>
  <c r="L26" i="1"/>
  <c r="I27" i="1"/>
  <c r="L27" i="1"/>
  <c r="I28" i="1"/>
  <c r="L28" i="1"/>
  <c r="I29" i="1"/>
  <c r="L29" i="1"/>
  <c r="I30" i="1"/>
  <c r="L30" i="1"/>
  <c r="I31" i="1"/>
  <c r="L31" i="1"/>
  <c r="I32" i="1"/>
  <c r="L32" i="1"/>
  <c r="I33" i="1"/>
  <c r="L33" i="1"/>
  <c r="I34" i="1"/>
  <c r="L34" i="1"/>
  <c r="I35" i="1"/>
  <c r="L35" i="1"/>
  <c r="I36" i="1"/>
  <c r="L36" i="1"/>
  <c r="I37" i="1"/>
  <c r="L37" i="1"/>
  <c r="I38" i="1"/>
  <c r="L38" i="1"/>
  <c r="I39" i="1"/>
  <c r="L39" i="1"/>
  <c r="I40" i="1"/>
  <c r="L40" i="1"/>
  <c r="I17" i="1"/>
  <c r="L17" i="1" s="1"/>
  <c r="I15" i="1"/>
  <c r="L15" i="1" s="1"/>
  <c r="I14" i="1"/>
  <c r="L14" i="1" s="1"/>
  <c r="I12" i="1"/>
  <c r="L12" i="1" s="1"/>
  <c r="I11" i="1"/>
  <c r="L11" i="1" s="1"/>
  <c r="I6" i="1"/>
  <c r="L6" i="1" s="1"/>
  <c r="I7" i="1"/>
  <c r="L7" i="1" s="1"/>
  <c r="I8" i="1"/>
  <c r="L8" i="1" s="1"/>
  <c r="I9" i="1"/>
  <c r="L9" i="1" s="1"/>
  <c r="I5" i="1"/>
  <c r="L5" i="1" s="1"/>
  <c r="C5" i="3" l="1"/>
  <c r="C4" i="3"/>
  <c r="C6" i="3"/>
  <c r="C3" i="3"/>
</calcChain>
</file>

<file path=xl/sharedStrings.xml><?xml version="1.0" encoding="utf-8"?>
<sst xmlns="http://schemas.openxmlformats.org/spreadsheetml/2006/main" count="341" uniqueCount="157">
  <si>
    <t>Obra</t>
  </si>
  <si>
    <t>Bancos</t>
  </si>
  <si>
    <t>B.D.I.</t>
  </si>
  <si>
    <t>Encargos Sociais</t>
  </si>
  <si>
    <t>Contrato Destamponamento Ligações SES Roselândia (SEM DESONERAÇÃO) - Rev. 06/2022</t>
  </si>
  <si>
    <t xml:space="preserve">SINAPI - 05/2022 - Rio Grande do Sul
</t>
  </si>
  <si>
    <t>24,84%</t>
  </si>
  <si>
    <t>Não Desonerado: 
Horista: 111,10%
Mensalista: 69,16%</t>
  </si>
  <si>
    <t>Planilha Orçamentária Sintética Com Valor do Material e da Mão de Obra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</si>
  <si>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</si>
  <si>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</si>
  <si>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</si>
  <si>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</si>
  <si>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</si>
  <si>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</si>
  <si>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</si>
  <si>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</si>
  <si>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</si>
  <si>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</si>
  <si>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>M. O.</t>
  </si>
  <si>
    <t>MAT.</t>
  </si>
  <si>
    <t xml:space="preserve"> 1 </t>
  </si>
  <si>
    <t>ADMINISTRAÇÂO E INSTALAÇÔES DE OBRA</t>
  </si>
  <si>
    <t xml:space="preserve"> 1.1 </t>
  </si>
  <si>
    <t xml:space="preserve"> 00000106 </t>
  </si>
  <si>
    <t>Próprio</t>
  </si>
  <si>
    <t>Administração de local de obra simples</t>
  </si>
  <si>
    <t>%</t>
  </si>
  <si>
    <t xml:space="preserve"> 1.2 </t>
  </si>
  <si>
    <t xml:space="preserve"> 74209/001 </t>
  </si>
  <si>
    <t>SINAPI</t>
  </si>
  <si>
    <t>PLACA DE OBRA EM CHAPA DE ACO GALVANIZADO</t>
  </si>
  <si>
    <t>m²</t>
  </si>
  <si>
    <t xml:space="preserve"> 00000119 </t>
  </si>
  <si>
    <t>MOBILIZAÇÂO DESMOBILIZAÇÂO</t>
  </si>
  <si>
    <t xml:space="preserve"> 1.3 </t>
  </si>
  <si>
    <t xml:space="preserve"> 93212 </t>
  </si>
  <si>
    <t>EXECUÇÃO DE SANITÁRIO E VESTIÁRIO EM CANTEIRO DE OBRA EM CHAPA DE MADEIRA COMPENSADA, NÃO INCLUSO MOBILIÁRIO. AF_02/2016</t>
  </si>
  <si>
    <t xml:space="preserve"> 1.4 </t>
  </si>
  <si>
    <t xml:space="preserve"> 93208 </t>
  </si>
  <si>
    <t>EXECUÇÃO DE ALMOXARIFADO EM CANTEIRO DE OBRA EM CHAPA DE MADEIRA COMPENSADA, INCLUSO PRATELEIRAS. AF_02/2016</t>
  </si>
  <si>
    <t xml:space="preserve"> 2 </t>
  </si>
  <si>
    <t>Ligações intra domicilicares de esgoto</t>
  </si>
  <si>
    <t xml:space="preserve"> 2.1 </t>
  </si>
  <si>
    <t xml:space="preserve"> 00000107 </t>
  </si>
  <si>
    <t>DESTAMPONAMENTO DE LIGAÇÃO DE ESGOTO C/ CONTORNO DE INTERFERÊNCIAS E REPAROS NA PAVIMENTAÇÃO</t>
  </si>
  <si>
    <t>Unid.</t>
  </si>
  <si>
    <t xml:space="preserve"> 2.2 </t>
  </si>
  <si>
    <t xml:space="preserve"> 00000166 </t>
  </si>
  <si>
    <t>LIGAÇÃO INTRADOMICILIAR SES ROSELÂNDIA</t>
  </si>
  <si>
    <t xml:space="preserve"> 3 </t>
  </si>
  <si>
    <t>Assentamento de rede e ramais</t>
  </si>
  <si>
    <t xml:space="preserve"> 3.1 </t>
  </si>
  <si>
    <t xml:space="preserve"> 90105 </t>
  </si>
  <si>
    <t>ESCAVAÇÃO MECANIZADA DE VALA COM PROFUNDIDADE ATÉ 1,5 M (MÉDIA ENTRE MONTANTE E JUSANTE/UMA COMPOSIÇÃO POR TRECHO) COM RETROESCAVADEIRA (CAPACIDADE DA CAÇAMBA DA RETRO: 0,26 M3 / POTÊNCIA: 88 HP), LARGURA MENOR QUE 0,8 M, EM SOLO DE 1A CATEGORIA, LOCAISCOM BAIXO NÍVEL DE INTERFERÊNCIA. AF_01/2015</t>
  </si>
  <si>
    <t>m³</t>
  </si>
  <si>
    <t xml:space="preserve"> 3.2 </t>
  </si>
  <si>
    <t xml:space="preserve"> 93378 </t>
  </si>
  <si>
    <t>REATERRO MECANIZADO DE VALA COM RETROESCAVADEIRA (CAPACIDADE DA CAÇAMBA DA RETRO: 0,26 M³ / POTÊNCIA: 88 HP), LARGURA ATÉ 0,8 M, PROFUNDIDADE ATÉ 1,5 M, COM SOLO DE 1ª CATEGORIA EM LOCAIS COM BAIXO NÍVEL DE INTERFERÊNCIA. AF_04/2016</t>
  </si>
  <si>
    <t xml:space="preserve"> 3.3 </t>
  </si>
  <si>
    <t xml:space="preserve"> 00000370 </t>
  </si>
  <si>
    <t>AREIA MEDIA - POSTO JAZIDA/FORNECEDOR (RETIRADO NA JAZIDA, SEM TRANSPORTE)</t>
  </si>
  <si>
    <t xml:space="preserve"> 3.4 </t>
  </si>
  <si>
    <t xml:space="preserve"> 96396 </t>
  </si>
  <si>
    <t>EXECUÇÃO E COMPACTAÇÃO DE BASE E OU SUB BASE COM BRITA GRADUADA SIMPLES - EXCLUSIVE CARGA E TRANSPORTE. AF_09/2017</t>
  </si>
  <si>
    <t xml:space="preserve"> 3.5 </t>
  </si>
  <si>
    <t xml:space="preserve"> 100981 </t>
  </si>
  <si>
    <t>CARGA, MANOBRA E DESCARGA DE ENTULHO EM CAMINHÃO BASCULANTE 6 M³ - CARGA COM ESCAVADEIRA HIDRÁULICA  (CAÇAMBA DE 0,80 M³ / 111 HP) E DESCARGA LIVRE (UNIDADE: M3). AF_07/2020</t>
  </si>
  <si>
    <t xml:space="preserve"> 3.6 </t>
  </si>
  <si>
    <t xml:space="preserve"> 97914 </t>
  </si>
  <si>
    <t>TRANSPORTE COM CAMINHÃO BASCULANTE DE 6 M3, EM VIA URBANA PAVIMENTADA, DMT ATÉ 30 KM (UNIDADE: M3XKM). AF_01/2018</t>
  </si>
  <si>
    <t>M3XKM</t>
  </si>
  <si>
    <t xml:space="preserve"> 3.7 </t>
  </si>
  <si>
    <t xml:space="preserve"> 73891/001 </t>
  </si>
  <si>
    <t>ESGOTAMENTO COM MOTO-BOMBA AUTOESCOVANTE</t>
  </si>
  <si>
    <t>H</t>
  </si>
  <si>
    <t xml:space="preserve"> 3.8 </t>
  </si>
  <si>
    <t xml:space="preserve"> 90695 </t>
  </si>
  <si>
    <t>TUBO DE PVC PARA REDE COLETORA DE ESGOTO DE PAREDE MACIÇA, DN 150 MM, JUNTA ELÁSTICA, INSTALADO EM LOCAL COM NÍVEL BAIXO DE INTERFERÊNCIAS - FORNECIMENTO E ASSENTAMENTO. AF_06/2015</t>
  </si>
  <si>
    <t>M</t>
  </si>
  <si>
    <t xml:space="preserve"> 3.9 </t>
  </si>
  <si>
    <t xml:space="preserve"> 00000195 </t>
  </si>
  <si>
    <t>LIGAÇÃO DE RAMAL A REDE DN 150</t>
  </si>
  <si>
    <t xml:space="preserve"> 3.10 </t>
  </si>
  <si>
    <t xml:space="preserve"> 98415 </t>
  </si>
  <si>
    <t>(COMPOSIÇÃO REPRESENTATIVA) POÇO DE VISITA CIRCULAR PARA ESGOTO, EM CONCRETO PRÉ-MOLDADO, DIÂMETRO INTERNO = 1,0 M, PROFUNDIDADE ATÉ 1,50 M, EXCLUINDO TAMPÃO. AF_04/2018</t>
  </si>
  <si>
    <t>UN</t>
  </si>
  <si>
    <t xml:space="preserve"> 3.11 </t>
  </si>
  <si>
    <t xml:space="preserve"> 00000198 </t>
  </si>
  <si>
    <t>TAMPA DE CONCRETO 1,20m x 1,20m COM TAMPÃO DN 600</t>
  </si>
  <si>
    <t>unid.</t>
  </si>
  <si>
    <t xml:space="preserve"> 3.12 </t>
  </si>
  <si>
    <t xml:space="preserve"> CPU77 </t>
  </si>
  <si>
    <t>CAIXA DE CALÇADA - PRE MOLDADA DE CONCRETO - 40 CM DE DIÂMETRO - FORNECIMENTO E INSTALAÇÃO</t>
  </si>
  <si>
    <t>UNIDADE</t>
  </si>
  <si>
    <t xml:space="preserve"> 3.13 </t>
  </si>
  <si>
    <t xml:space="preserve"> 90694 </t>
  </si>
  <si>
    <t>TUBO DE PVC PARA REDE COLETORA DE ESGOTO DE PAREDE MACIÇA, DN 100 MM, JUNTA ELÁSTICA, INSTALADO EM LOCAL COM NÍVEL BAIXO DE INTERFERÊNCIAS - FORNECIMENTO E ASSENTAMENTO. AF_06/2015</t>
  </si>
  <si>
    <t xml:space="preserve"> 3.14 </t>
  </si>
  <si>
    <t xml:space="preserve"> 00000197 </t>
  </si>
  <si>
    <t>MONTAGEM, CARGA, DESCARGA E TRANSPORTE DE INSPEÇÃO TUBULAR ATÉ DN 150</t>
  </si>
  <si>
    <t xml:space="preserve"> 3.15 </t>
  </si>
  <si>
    <t xml:space="preserve"> 00000201 </t>
  </si>
  <si>
    <t>LOCAÇÃO DE REDES DE ÁGUA OU DE ESGOTO</t>
  </si>
  <si>
    <t>m</t>
  </si>
  <si>
    <t xml:space="preserve"> 3.16 </t>
  </si>
  <si>
    <t xml:space="preserve"> 93358 </t>
  </si>
  <si>
    <t>ESCAVAÇÃO MANUAL DE VALA COM PROFUNDIDADE MENOR OU IGUAL A 1,30 M. AF_03/2016</t>
  </si>
  <si>
    <t xml:space="preserve"> 3.17 </t>
  </si>
  <si>
    <t xml:space="preserve"> 00000196 </t>
  </si>
  <si>
    <t>INSPEÇÃO TUBULAR COM TAMPÃO FºFº 30 X 30 CM</t>
  </si>
  <si>
    <t xml:space="preserve"> 3.18 </t>
  </si>
  <si>
    <t xml:space="preserve"> 00000014 </t>
  </si>
  <si>
    <t>CADASTRO DA OBRA</t>
  </si>
  <si>
    <t xml:space="preserve"> 3.19 </t>
  </si>
  <si>
    <t xml:space="preserve"> 93382 </t>
  </si>
  <si>
    <t>REATERRO MANUAL DE VALAS COM COMPACTAÇÃO MECANIZADA. AF_04/2016</t>
  </si>
  <si>
    <t xml:space="preserve"> 3.20 </t>
  </si>
  <si>
    <t xml:space="preserve"> 94992 </t>
  </si>
  <si>
    <t>EXECUÇÃO DE PASSEIO (CALÇADA) OU PISO DE CONCRETO COM CONCRETO MOLDADO IN LOCO, FEITO EM OBRA, ACABAMENTO CONVENCIONAL, ESPESSURA 6 CM, ARMADO. AF_07/2016</t>
  </si>
  <si>
    <t xml:space="preserve"> 3.21 </t>
  </si>
  <si>
    <t xml:space="preserve"> 97639 </t>
  </si>
  <si>
    <t>REMOÇÃO DE PLACAS E PILARETES DE CONCRETO, DE FORMA MANUAL, SEM REAPROVEITAMENTO. AF_12/2017</t>
  </si>
  <si>
    <t xml:space="preserve"> 3.22 </t>
  </si>
  <si>
    <t xml:space="preserve"> 87249 </t>
  </si>
  <si>
    <t>REVESTIMENTO CERÂMICO PARA PISO COM PLACAS TIPO ESMALTADA EXTRA DE DIMENSÕES 45X45 CM APLICADA EM AMBIENTES DE ÁREA MENOR QUE 5 M2. AF_06/2014</t>
  </si>
  <si>
    <t xml:space="preserve"> 3.23 </t>
  </si>
  <si>
    <t xml:space="preserve"> 97633 </t>
  </si>
  <si>
    <t>DEMOLIÇÃO DE REVESTIMENTO CERÂMICO, DE FORMA MANUAL, SEM REAPROVEITAMENTO. AF_12/2017</t>
  </si>
  <si>
    <t xml:space="preserve"> 3.24 </t>
  </si>
  <si>
    <t xml:space="preserve"> 98504 </t>
  </si>
  <si>
    <t>PLANTIO DE GRAMA EM PLACAS. AF_05/2018</t>
  </si>
  <si>
    <t xml:space="preserve"> 3.25 </t>
  </si>
  <si>
    <t xml:space="preserve"> 73921/002 </t>
  </si>
  <si>
    <t>PISO EM PEDRA ARDOSIA ASSENTADO SOBRE ARGAMASSA COLANTE REJUNTADO COM CIMENTO COMUM</t>
  </si>
  <si>
    <t xml:space="preserve"> 3.26 </t>
  </si>
  <si>
    <t xml:space="preserve"> 00000110 </t>
  </si>
  <si>
    <t>REMOÇÃO DE PAVIMENTO EM PLACAS</t>
  </si>
  <si>
    <t xml:space="preserve"> 3.27 </t>
  </si>
  <si>
    <t xml:space="preserve"> 00000109 </t>
  </si>
  <si>
    <t>RECOMPOSIÇÃO DE PLACAS IRREGULARES DE BASALTO</t>
  </si>
  <si>
    <t>Totais -&gt;</t>
  </si>
  <si>
    <t>Total sem BDI</t>
  </si>
  <si>
    <t>Total do BDI</t>
  </si>
  <si>
    <t>Total Geral</t>
  </si>
  <si>
    <t>PLANILHA PROPOSTA DE PREÇOS</t>
  </si>
  <si>
    <t>Cronograma de Evolução Fisica Financeira</t>
  </si>
  <si>
    <t>Dias/mês</t>
  </si>
  <si>
    <t>Percentual Executado</t>
  </si>
  <si>
    <t>Financeiro</t>
  </si>
  <si>
    <t>30 dias - 1º mês</t>
  </si>
  <si>
    <t>60 dias - 2º mês</t>
  </si>
  <si>
    <t>90 dias - 3º mês</t>
  </si>
  <si>
    <t>120 dias - 4º mês</t>
  </si>
  <si>
    <t>Totais</t>
  </si>
  <si>
    <t>Valor Unit
S/ BDI</t>
  </si>
  <si>
    <t>BDI
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</si>
</sst>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#,##0.00\ %"/>
  </numFmts>
  <fonts count="31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rgb="FF00000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</borders>
  <cellStyleXfs count="3">
    <xf numFmtId="0" fontId="0" fillId="0" borderId="0"/>
    <xf numFmtId="44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79">
    <xf numFmtId="0" fontId="0" fillId="0" borderId="0" xfId="0"/>
    <xf numFmtId="0" fontId="6" fillId="7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right" vertical="top" wrapText="1"/>
    </xf>
    <xf numFmtId="164" fontId="9" fillId="10" borderId="7" xfId="0" applyNumberFormat="1" applyFont="1" applyFill="1" applyBorder="1" applyAlignment="1">
      <alignment horizontal="right" vertical="top" wrapText="1"/>
    </xf>
    <xf numFmtId="0" fontId="10" fillId="11" borderId="8" xfId="0" applyFont="1" applyFill="1" applyBorder="1" applyAlignment="1">
      <alignment horizontal="left" vertical="top" wrapText="1"/>
    </xf>
    <xf numFmtId="0" fontId="11" fillId="12" borderId="9" xfId="0" applyFont="1" applyFill="1" applyBorder="1" applyAlignment="1">
      <alignment horizontal="center" vertical="top" wrapText="1"/>
    </xf>
    <xf numFmtId="0" fontId="12" fillId="13" borderId="10" xfId="0" applyFont="1" applyFill="1" applyBorder="1" applyAlignment="1">
      <alignment horizontal="right" vertical="top" wrapText="1"/>
    </xf>
    <xf numFmtId="4" fontId="13" fillId="14" borderId="11" xfId="0" applyNumberFormat="1" applyFont="1" applyFill="1" applyBorder="1" applyAlignment="1">
      <alignment horizontal="right" vertical="top" wrapText="1"/>
    </xf>
    <xf numFmtId="164" fontId="14" fillId="15" borderId="12" xfId="0" applyNumberFormat="1" applyFont="1" applyFill="1" applyBorder="1" applyAlignment="1">
      <alignment horizontal="right" vertical="top" wrapText="1"/>
    </xf>
    <xf numFmtId="0" fontId="15" fillId="16" borderId="13" xfId="0" applyFont="1" applyFill="1" applyBorder="1" applyAlignment="1">
      <alignment horizontal="left" vertical="top" wrapText="1"/>
    </xf>
    <xf numFmtId="0" fontId="16" fillId="17" borderId="14" xfId="0" applyFont="1" applyFill="1" applyBorder="1" applyAlignment="1">
      <alignment horizontal="center" vertical="top" wrapText="1"/>
    </xf>
    <xf numFmtId="0" fontId="17" fillId="18" borderId="15" xfId="0" applyFont="1" applyFill="1" applyBorder="1" applyAlignment="1">
      <alignment horizontal="right" vertical="top" wrapText="1"/>
    </xf>
    <xf numFmtId="4" fontId="18" fillId="19" borderId="16" xfId="0" applyNumberFormat="1" applyFont="1" applyFill="1" applyBorder="1" applyAlignment="1">
      <alignment horizontal="right" vertical="top" wrapText="1"/>
    </xf>
    <xf numFmtId="164" fontId="19" fillId="20" borderId="17" xfId="0" applyNumberFormat="1" applyFont="1" applyFill="1" applyBorder="1" applyAlignment="1">
      <alignment horizontal="right" vertical="top" wrapText="1"/>
    </xf>
    <xf numFmtId="0" fontId="21" fillId="22" borderId="0" xfId="0" applyFont="1" applyFill="1" applyAlignment="1">
      <alignment horizontal="center" vertical="top" wrapText="1"/>
    </xf>
    <xf numFmtId="0" fontId="22" fillId="23" borderId="0" xfId="0" applyFont="1" applyFill="1" applyAlignment="1">
      <alignment horizontal="right" vertical="top" wrapText="1"/>
    </xf>
    <xf numFmtId="0" fontId="24" fillId="25" borderId="0" xfId="0" applyFont="1" applyFill="1" applyAlignment="1">
      <alignment horizontal="left" vertical="top" wrapText="1"/>
    </xf>
    <xf numFmtId="0" fontId="25" fillId="26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20" fillId="21" borderId="0" xfId="0" applyFont="1" applyFill="1" applyAlignment="1">
      <alignment horizontal="left" vertical="top" wrapText="1"/>
    </xf>
    <xf numFmtId="0" fontId="0" fillId="0" borderId="0" xfId="0"/>
    <xf numFmtId="0" fontId="5" fillId="6" borderId="3" xfId="0" applyFont="1" applyFill="1" applyBorder="1" applyAlignment="1">
      <alignment horizontal="right" vertical="top" wrapText="1"/>
    </xf>
    <xf numFmtId="0" fontId="22" fillId="23" borderId="0" xfId="0" applyFont="1" applyFill="1" applyAlignment="1">
      <alignment horizontal="right" vertical="top" wrapText="1"/>
    </xf>
    <xf numFmtId="0" fontId="25" fillId="26" borderId="0" xfId="0" applyFont="1" applyFill="1" applyAlignment="1">
      <alignment horizontal="center" vertical="top" wrapText="1"/>
    </xf>
    <xf numFmtId="44" fontId="13" fillId="14" borderId="11" xfId="1" applyFont="1" applyFill="1" applyBorder="1" applyAlignment="1">
      <alignment horizontal="right" vertical="top" wrapText="1"/>
    </xf>
    <xf numFmtId="44" fontId="14" fillId="15" borderId="12" xfId="1" applyFont="1" applyFill="1" applyBorder="1" applyAlignment="1">
      <alignment horizontal="right" vertical="top" wrapText="1"/>
    </xf>
    <xf numFmtId="44" fontId="6" fillId="7" borderId="4" xfId="1" applyFont="1" applyFill="1" applyBorder="1" applyAlignment="1">
      <alignment horizontal="left" vertical="top" wrapText="1"/>
    </xf>
    <xf numFmtId="44" fontId="8" fillId="9" borderId="6" xfId="1" applyFont="1" applyFill="1" applyBorder="1" applyAlignment="1">
      <alignment horizontal="right" vertical="top" wrapText="1"/>
    </xf>
    <xf numFmtId="44" fontId="9" fillId="10" borderId="7" xfId="1" applyFont="1" applyFill="1" applyBorder="1" applyAlignment="1">
      <alignment horizontal="right" vertical="top" wrapText="1"/>
    </xf>
    <xf numFmtId="44" fontId="18" fillId="19" borderId="16" xfId="1" applyFont="1" applyFill="1" applyBorder="1" applyAlignment="1">
      <alignment horizontal="right" vertical="top" wrapText="1"/>
    </xf>
    <xf numFmtId="44" fontId="19" fillId="20" borderId="17" xfId="1" applyFont="1" applyFill="1" applyBorder="1" applyAlignment="1">
      <alignment horizontal="right" vertical="top" wrapText="1"/>
    </xf>
    <xf numFmtId="44" fontId="22" fillId="23" borderId="0" xfId="1" applyFont="1" applyFill="1" applyAlignment="1">
      <alignment horizontal="right" vertical="top" wrapText="1"/>
    </xf>
    <xf numFmtId="44" fontId="25" fillId="26" borderId="0" xfId="1" applyFont="1" applyFill="1" applyAlignment="1">
      <alignment horizontal="center" vertical="top" wrapText="1"/>
    </xf>
    <xf numFmtId="44" fontId="22" fillId="23" borderId="0" xfId="1" applyFont="1" applyFill="1" applyAlignment="1">
      <alignment horizontal="right" vertical="top" wrapText="1"/>
    </xf>
    <xf numFmtId="0" fontId="28" fillId="27" borderId="18" xfId="0" applyFont="1" applyFill="1" applyBorder="1" applyAlignment="1">
      <alignment horizontal="center" vertical="center" wrapText="1"/>
    </xf>
    <xf numFmtId="0" fontId="28" fillId="27" borderId="19" xfId="0" applyFont="1" applyFill="1" applyBorder="1" applyAlignment="1">
      <alignment horizontal="center" vertical="center" wrapText="1"/>
    </xf>
    <xf numFmtId="0" fontId="28" fillId="27" borderId="19" xfId="0" applyFont="1" applyFill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10" fontId="29" fillId="0" borderId="19" xfId="0" applyNumberFormat="1" applyFont="1" applyBorder="1" applyAlignment="1">
      <alignment horizontal="center" vertical="center"/>
    </xf>
    <xf numFmtId="8" fontId="29" fillId="0" borderId="19" xfId="0" applyNumberFormat="1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10" fontId="30" fillId="0" borderId="19" xfId="0" applyNumberFormat="1" applyFont="1" applyBorder="1" applyAlignment="1">
      <alignment horizontal="center" vertical="center"/>
    </xf>
    <xf numFmtId="44" fontId="30" fillId="28" borderId="19" xfId="0" applyNumberFormat="1" applyFont="1" applyFill="1" applyBorder="1" applyAlignment="1">
      <alignment horizontal="center" vertical="center" wrapText="1"/>
    </xf>
    <xf numFmtId="9" fontId="6" fillId="7" borderId="17" xfId="2" applyFont="1" applyFill="1" applyBorder="1" applyAlignment="1">
      <alignment horizontal="left" vertical="top" wrapText="1"/>
    </xf>
    <xf numFmtId="9" fontId="13" fillId="14" borderId="17" xfId="2" applyFont="1" applyFill="1" applyBorder="1" applyAlignment="1">
      <alignment horizontal="right" vertical="top" wrapText="1"/>
    </xf>
    <xf numFmtId="9" fontId="18" fillId="19" borderId="17" xfId="2" applyFont="1" applyFill="1" applyBorder="1" applyAlignment="1">
      <alignment horizontal="right" vertical="top" wrapText="1"/>
    </xf>
    <xf numFmtId="9" fontId="22" fillId="23" borderId="0" xfId="2" applyFont="1" applyFill="1" applyAlignment="1">
      <alignment horizontal="right" vertical="top" wrapText="1"/>
    </xf>
    <xf numFmtId="9" fontId="25" fillId="26" borderId="0" xfId="2" applyFont="1" applyFill="1" applyAlignment="1">
      <alignment horizontal="center" vertical="top" wrapText="1"/>
    </xf>
    <xf numFmtId="9" fontId="21" fillId="22" borderId="0" xfId="2" applyFont="1" applyFill="1" applyAlignment="1">
      <alignment horizontal="center" vertical="top" wrapText="1"/>
    </xf>
    <xf numFmtId="9" fontId="0" fillId="0" borderId="0" xfId="2" applyFont="1"/>
    <xf numFmtId="44" fontId="5" fillId="6" borderId="3" xfId="1" applyFont="1" applyFill="1" applyBorder="1" applyAlignment="1">
      <alignment horizontal="center" vertical="top" wrapText="1"/>
    </xf>
    <xf numFmtId="44" fontId="21" fillId="22" borderId="0" xfId="1" applyFont="1" applyFill="1" applyAlignment="1">
      <alignment horizontal="center" vertical="top" wrapText="1"/>
    </xf>
    <xf numFmtId="44" fontId="0" fillId="0" borderId="0" xfId="1" applyFont="1"/>
    <xf numFmtId="0" fontId="1" fillId="2" borderId="0" xfId="0" applyFont="1" applyFill="1" applyAlignment="1">
      <alignment horizontal="left" vertical="top" wrapText="1"/>
    </xf>
    <xf numFmtId="0" fontId="20" fillId="21" borderId="0" xfId="0" applyFont="1" applyFill="1" applyAlignment="1">
      <alignment horizontal="left" vertical="top" wrapText="1"/>
    </xf>
    <xf numFmtId="0" fontId="2" fillId="3" borderId="0" xfId="0" applyFont="1" applyFill="1" applyAlignment="1">
      <alignment horizontal="center" wrapText="1"/>
    </xf>
    <xf numFmtId="0" fontId="0" fillId="0" borderId="0" xfId="0"/>
    <xf numFmtId="0" fontId="3" fillId="4" borderId="1" xfId="0" applyFont="1" applyFill="1" applyBorder="1" applyAlignment="1">
      <alignment horizontal="left" vertical="top" wrapText="1"/>
    </xf>
    <xf numFmtId="0" fontId="5" fillId="6" borderId="3" xfId="0" applyFont="1" applyFill="1" applyBorder="1" applyAlignment="1">
      <alignment horizontal="right" vertical="top" wrapText="1"/>
    </xf>
    <xf numFmtId="0" fontId="4" fillId="5" borderId="2" xfId="0" applyFont="1" applyFill="1" applyBorder="1" applyAlignment="1">
      <alignment horizontal="center" vertical="top" wrapText="1"/>
    </xf>
    <xf numFmtId="0" fontId="22" fillId="23" borderId="0" xfId="0" applyFont="1" applyFill="1" applyAlignment="1">
      <alignment horizontal="right" vertical="top" wrapText="1"/>
    </xf>
    <xf numFmtId="44" fontId="20" fillId="21" borderId="0" xfId="1" applyFont="1" applyFill="1" applyAlignment="1">
      <alignment horizontal="left" vertical="top" wrapText="1"/>
    </xf>
    <xf numFmtId="44" fontId="22" fillId="23" borderId="0" xfId="1" applyFont="1" applyFill="1" applyAlignment="1">
      <alignment horizontal="right" vertical="top" wrapText="1"/>
    </xf>
    <xf numFmtId="44" fontId="23" fillId="24" borderId="0" xfId="1" applyFont="1" applyFill="1" applyAlignment="1">
      <alignment horizontal="right" vertical="top" wrapText="1"/>
    </xf>
    <xf numFmtId="0" fontId="25" fillId="26" borderId="0" xfId="0" applyFont="1" applyFill="1" applyAlignment="1">
      <alignment horizontal="center" vertical="top" wrapText="1"/>
    </xf>
    <xf numFmtId="44" fontId="27" fillId="0" borderId="20" xfId="1" applyFont="1" applyBorder="1" applyAlignment="1">
      <alignment horizontal="center" vertical="center" wrapText="1"/>
    </xf>
    <xf numFmtId="4" fontId="23" fillId="24" borderId="0" xfId="0" applyNumberFormat="1" applyFont="1" applyFill="1" applyAlignment="1">
      <alignment horizontal="right" vertical="top" wrapText="1"/>
    </xf>
    <xf numFmtId="0" fontId="1" fillId="3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3" fillId="4" borderId="1" xfId="0" applyFont="1" applyFill="1" applyBorder="1" applyAlignment="1">
      <alignment horizontal="center" vertical="top" wrapText="1"/>
    </xf>
    <xf numFmtId="0" fontId="5" fillId="6" borderId="3" xfId="0" applyFont="1" applyFill="1" applyBorder="1" applyAlignment="1">
      <alignment horizontal="center" vertical="top" wrapText="1"/>
    </xf>
    <xf numFmtId="0" fontId="1" fillId="6" borderId="3" xfId="0" applyFont="1" applyFill="1" applyBorder="1" applyAlignment="1">
      <alignment horizontal="center" vertical="top" wrapText="1"/>
    </xf>
    <xf numFmtId="44" fontId="4" fillId="5" borderId="2" xfId="1" applyFont="1" applyFill="1" applyBorder="1" applyAlignment="1">
      <alignment horizontal="center" vertical="top" wrapText="1"/>
    </xf>
    <xf numFmtId="44" fontId="3" fillId="4" borderId="1" xfId="1" applyFont="1" applyFill="1" applyBorder="1" applyAlignment="1">
      <alignment horizontal="center" vertical="top" wrapText="1"/>
    </xf>
    <xf numFmtId="9" fontId="1" fillId="6" borderId="24" xfId="2" applyFont="1" applyFill="1" applyBorder="1" applyAlignment="1">
      <alignment horizontal="center" vertical="top" wrapText="1"/>
    </xf>
    <xf numFmtId="9" fontId="1" fillId="6" borderId="25" xfId="2" applyFont="1" applyFill="1" applyBorder="1" applyAlignment="1">
      <alignment horizontal="center" vertical="top" wrapText="1"/>
    </xf>
    <xf numFmtId="0" fontId="28" fillId="27" borderId="21" xfId="0" applyFont="1" applyFill="1" applyBorder="1" applyAlignment="1">
      <alignment horizontal="center" vertical="center"/>
    </xf>
    <xf numFmtId="0" fontId="28" fillId="27" borderId="22" xfId="0" applyFont="1" applyFill="1" applyBorder="1" applyAlignment="1">
      <alignment horizontal="center" vertical="center"/>
    </xf>
    <xf numFmtId="0" fontId="28" fillId="27" borderId="23" xfId="0" applyFont="1" applyFill="1" applyBorder="1" applyAlignment="1">
      <alignment horizontal="center" vertical="center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8D46E-E49F-4F7D-887F-FA56F3CB381D}">
  <sheetPr>
    <pageSetUpPr fitToPage="1"/>
  </sheetPr>
  <dimension ref="A1:N49"/>
  <sheetViews>
    <sheetView showOutlineSymbols="0" showWhiteSpace="0" topLeftCell="A12" workbookViewId="0">
      <selection activeCell="M25" sqref="M25"/>
    </sheetView>
  </sheetViews>
  <sheetFormatPr defaultRowHeight="14.25" x14ac:dyDescent="0.2"/>
  <cols>
    <col min="1" max="3" width="10" style="20" bestFit="1" customWidth="1"/>
    <col min="4" max="4" width="60" style="20" bestFit="1" customWidth="1"/>
    <col min="5" max="5" width="5" style="20" bestFit="1" customWidth="1"/>
    <col min="6" max="6" width="10" style="20" bestFit="1" customWidth="1"/>
    <col min="7" max="10" width="10.625" style="20" bestFit="1" customWidth="1"/>
    <col min="11" max="11" width="12.375" style="20" bestFit="1" customWidth="1"/>
    <col min="12" max="13" width="13.875" style="20" bestFit="1" customWidth="1"/>
    <col min="14" max="14" width="10" style="20" hidden="1" customWidth="1"/>
    <col min="15" max="16384" width="9" style="20"/>
  </cols>
  <sheetData>
    <row r="1" spans="1:14" ht="15" x14ac:dyDescent="0.2">
      <c r="A1" s="18"/>
      <c r="B1" s="18"/>
      <c r="C1" s="18"/>
      <c r="D1" s="18" t="s">
        <v>0</v>
      </c>
      <c r="E1" s="53" t="s">
        <v>1</v>
      </c>
      <c r="F1" s="53"/>
      <c r="G1" s="53"/>
      <c r="H1" s="53" t="s">
        <v>2</v>
      </c>
      <c r="I1" s="53"/>
      <c r="J1" s="53"/>
      <c r="K1" s="53" t="s">
        <v>3</v>
      </c>
      <c r="L1" s="53"/>
      <c r="M1" s="53"/>
      <c r="N1" s="53"/>
    </row>
    <row r="2" spans="1:14" ht="80.099999999999994" customHeight="1" x14ac:dyDescent="0.2">
      <c r="A2" s="19"/>
      <c r="B2" s="19"/>
      <c r="C2" s="19"/>
      <c r="D2" s="19" t="s">
        <v>4</v>
      </c>
      <c r="E2" s="54" t="s">
        <v>5</v>
      </c>
      <c r="F2" s="54"/>
      <c r="G2" s="54"/>
      <c r="H2" s="54" t="s">
        <v>6</v>
      </c>
      <c r="I2" s="54"/>
      <c r="J2" s="54"/>
      <c r="K2" s="54" t="s">
        <v>7</v>
      </c>
      <c r="L2" s="54"/>
      <c r="M2" s="54"/>
      <c r="N2" s="54"/>
    </row>
    <row r="3" spans="1:14" ht="15" x14ac:dyDescent="0.25">
      <c r="A3" s="55" t="s">
        <v>8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ht="15" customHeight="1" x14ac:dyDescent="0.2">
      <c r="A4" s="57" t="s">
        <v>9</v>
      </c>
      <c r="B4" s="58" t="s">
        <v>10</v>
      </c>
      <c r="C4" s="57" t="s">
        <v>11</v>
      </c>
      <c r="D4" s="57" t="s">
        <v>12</v>
      </c>
      <c r="E4" s="59" t="s">
        <v>13</v>
      </c>
      <c r="F4" s="58" t="s">
        <v>14</v>
      </c>
      <c r="G4" s="58" t="s">
        <v>15</v>
      </c>
      <c r="H4" s="59" t="s">
        <v>16</v>
      </c>
      <c r="I4" s="57"/>
      <c r="J4" s="57"/>
      <c r="K4" s="59" t="s">
        <v>17</v>
      </c>
      <c r="L4" s="57"/>
      <c r="M4" s="57"/>
      <c r="N4" s="58" t="s">
        <v>18</v>
      </c>
    </row>
    <row r="5" spans="1:14" ht="15" customHeight="1" x14ac:dyDescent="0.2">
      <c r="A5" s="58"/>
      <c r="B5" s="58"/>
      <c r="C5" s="58"/>
      <c r="D5" s="58"/>
      <c r="E5" s="58"/>
      <c r="F5" s="58"/>
      <c r="G5" s="58"/>
      <c r="H5" s="21" t="s">
        <v>19</v>
      </c>
      <c r="I5" s="21" t="s">
        <v>20</v>
      </c>
      <c r="J5" s="21" t="s">
        <v>17</v>
      </c>
      <c r="K5" s="21" t="s">
        <v>19</v>
      </c>
      <c r="L5" s="21" t="s">
        <v>20</v>
      </c>
      <c r="M5" s="21" t="s">
        <v>17</v>
      </c>
      <c r="N5" s="58"/>
    </row>
    <row r="6" spans="1:14" ht="24" customHeight="1" x14ac:dyDescent="0.2">
      <c r="A6" s="1" t="s">
        <v>21</v>
      </c>
      <c r="B6" s="1"/>
      <c r="C6" s="1"/>
      <c r="D6" s="1" t="s">
        <v>22</v>
      </c>
      <c r="E6" s="1"/>
      <c r="F6" s="2"/>
      <c r="G6" s="1"/>
      <c r="H6" s="1"/>
      <c r="I6" s="1"/>
      <c r="J6" s="1"/>
      <c r="K6" s="1"/>
      <c r="L6" s="1"/>
      <c r="M6" s="27">
        <v>183464.24</v>
      </c>
      <c r="N6" s="3">
        <v>0.12058056418727225</v>
      </c>
    </row>
    <row r="7" spans="1:14" ht="24" customHeight="1" x14ac:dyDescent="0.2">
      <c r="A7" s="4" t="s">
        <v>23</v>
      </c>
      <c r="B7" s="6" t="s">
        <v>24</v>
      </c>
      <c r="C7" s="4" t="s">
        <v>25</v>
      </c>
      <c r="D7" s="4" t="s">
        <v>26</v>
      </c>
      <c r="E7" s="5" t="s">
        <v>27</v>
      </c>
      <c r="F7" s="6">
        <v>100</v>
      </c>
      <c r="G7" s="24">
        <v>1222.78</v>
      </c>
      <c r="H7" s="24">
        <v>1440.26</v>
      </c>
      <c r="I7" s="24">
        <v>86.25</v>
      </c>
      <c r="J7" s="24">
        <v>1526.51</v>
      </c>
      <c r="K7" s="24">
        <v>144026</v>
      </c>
      <c r="L7" s="24">
        <v>8625</v>
      </c>
      <c r="M7" s="24">
        <v>152651</v>
      </c>
      <c r="N7" s="25">
        <v>0.10032878180375258</v>
      </c>
    </row>
    <row r="8" spans="1:14" ht="24" customHeight="1" x14ac:dyDescent="0.2">
      <c r="A8" s="4" t="s">
        <v>28</v>
      </c>
      <c r="B8" s="6" t="s">
        <v>29</v>
      </c>
      <c r="C8" s="4" t="s">
        <v>30</v>
      </c>
      <c r="D8" s="4" t="s">
        <v>31</v>
      </c>
      <c r="E8" s="5" t="s">
        <v>32</v>
      </c>
      <c r="F8" s="6">
        <v>6</v>
      </c>
      <c r="G8" s="24">
        <v>411.14</v>
      </c>
      <c r="H8" s="24">
        <v>53.57</v>
      </c>
      <c r="I8" s="24">
        <v>420.39</v>
      </c>
      <c r="J8" s="24">
        <v>473.96</v>
      </c>
      <c r="K8" s="24">
        <v>321.42</v>
      </c>
      <c r="L8" s="24">
        <v>2522.34</v>
      </c>
      <c r="M8" s="24">
        <v>2843.76</v>
      </c>
      <c r="N8" s="25">
        <v>1.8690409924745953E-3</v>
      </c>
    </row>
    <row r="9" spans="1:14" ht="24" customHeight="1" x14ac:dyDescent="0.2">
      <c r="A9" s="4" t="s">
        <v>28</v>
      </c>
      <c r="B9" s="6" t="s">
        <v>33</v>
      </c>
      <c r="C9" s="4" t="s">
        <v>25</v>
      </c>
      <c r="D9" s="4" t="s">
        <v>34</v>
      </c>
      <c r="E9" s="5" t="s">
        <v>27</v>
      </c>
      <c r="F9" s="6">
        <v>100</v>
      </c>
      <c r="G9" s="24">
        <v>6.54</v>
      </c>
      <c r="H9" s="24">
        <v>0.56000000000000005</v>
      </c>
      <c r="I9" s="24">
        <v>7.6</v>
      </c>
      <c r="J9" s="24">
        <v>8.16</v>
      </c>
      <c r="K9" s="24">
        <v>56</v>
      </c>
      <c r="L9" s="24">
        <v>760</v>
      </c>
      <c r="M9" s="24">
        <v>816</v>
      </c>
      <c r="N9" s="25">
        <v>5.3631018435425985E-4</v>
      </c>
    </row>
    <row r="10" spans="1:14" ht="36" customHeight="1" x14ac:dyDescent="0.2">
      <c r="A10" s="4" t="s">
        <v>35</v>
      </c>
      <c r="B10" s="6" t="s">
        <v>36</v>
      </c>
      <c r="C10" s="4" t="s">
        <v>30</v>
      </c>
      <c r="D10" s="4" t="s">
        <v>37</v>
      </c>
      <c r="E10" s="5" t="s">
        <v>32</v>
      </c>
      <c r="F10" s="6">
        <v>12</v>
      </c>
      <c r="G10" s="24">
        <v>970.74</v>
      </c>
      <c r="H10" s="24">
        <v>239.57</v>
      </c>
      <c r="I10" s="24">
        <v>972.3</v>
      </c>
      <c r="J10" s="24">
        <v>1211.8699999999999</v>
      </c>
      <c r="K10" s="24">
        <v>2874.84</v>
      </c>
      <c r="L10" s="24">
        <v>11667.6</v>
      </c>
      <c r="M10" s="24">
        <v>14542.44</v>
      </c>
      <c r="N10" s="25">
        <v>9.5579150457852473E-3</v>
      </c>
    </row>
    <row r="11" spans="1:14" ht="36" customHeight="1" x14ac:dyDescent="0.2">
      <c r="A11" s="4" t="s">
        <v>38</v>
      </c>
      <c r="B11" s="6" t="s">
        <v>39</v>
      </c>
      <c r="C11" s="4" t="s">
        <v>30</v>
      </c>
      <c r="D11" s="4" t="s">
        <v>40</v>
      </c>
      <c r="E11" s="5" t="s">
        <v>32</v>
      </c>
      <c r="F11" s="6">
        <v>12</v>
      </c>
      <c r="G11" s="24">
        <v>841.82</v>
      </c>
      <c r="H11" s="24">
        <v>168.13</v>
      </c>
      <c r="I11" s="24">
        <v>882.79</v>
      </c>
      <c r="J11" s="24">
        <v>1050.92</v>
      </c>
      <c r="K11" s="24">
        <v>2017.56</v>
      </c>
      <c r="L11" s="24">
        <v>10593.48</v>
      </c>
      <c r="M11" s="24">
        <v>12611.04</v>
      </c>
      <c r="N11" s="25">
        <v>8.2885161609055694E-3</v>
      </c>
    </row>
    <row r="12" spans="1:14" ht="24" customHeight="1" x14ac:dyDescent="0.2">
      <c r="A12" s="1" t="s">
        <v>41</v>
      </c>
      <c r="B12" s="1"/>
      <c r="C12" s="1"/>
      <c r="D12" s="1" t="s">
        <v>42</v>
      </c>
      <c r="E12" s="1"/>
      <c r="F12" s="2"/>
      <c r="G12" s="26"/>
      <c r="H12" s="26"/>
      <c r="I12" s="26"/>
      <c r="J12" s="26"/>
      <c r="K12" s="26"/>
      <c r="L12" s="26"/>
      <c r="M12" s="27">
        <v>1171392.92</v>
      </c>
      <c r="N12" s="28">
        <v>0.7698896481329347</v>
      </c>
    </row>
    <row r="13" spans="1:14" ht="24" customHeight="1" x14ac:dyDescent="0.2">
      <c r="A13" s="4" t="s">
        <v>43</v>
      </c>
      <c r="B13" s="6" t="s">
        <v>44</v>
      </c>
      <c r="C13" s="4" t="s">
        <v>25</v>
      </c>
      <c r="D13" s="4" t="s">
        <v>45</v>
      </c>
      <c r="E13" s="5" t="s">
        <v>46</v>
      </c>
      <c r="F13" s="6">
        <v>757</v>
      </c>
      <c r="G13" s="24">
        <v>247.92</v>
      </c>
      <c r="H13" s="24">
        <v>90.68</v>
      </c>
      <c r="I13" s="24">
        <v>218.82</v>
      </c>
      <c r="J13" s="24">
        <v>309.5</v>
      </c>
      <c r="K13" s="24">
        <v>68644.759999999995</v>
      </c>
      <c r="L13" s="24">
        <v>165646.74</v>
      </c>
      <c r="M13" s="24">
        <v>234291.5</v>
      </c>
      <c r="N13" s="25">
        <v>0.15398641857553438</v>
      </c>
    </row>
    <row r="14" spans="1:14" ht="24" customHeight="1" x14ac:dyDescent="0.2">
      <c r="A14" s="4" t="s">
        <v>47</v>
      </c>
      <c r="B14" s="6" t="s">
        <v>48</v>
      </c>
      <c r="C14" s="4" t="s">
        <v>25</v>
      </c>
      <c r="D14" s="4" t="s">
        <v>49</v>
      </c>
      <c r="E14" s="5" t="s">
        <v>46</v>
      </c>
      <c r="F14" s="6">
        <v>394</v>
      </c>
      <c r="G14" s="24">
        <v>1905.19</v>
      </c>
      <c r="H14" s="24">
        <v>581.88</v>
      </c>
      <c r="I14" s="24">
        <v>1796.55</v>
      </c>
      <c r="J14" s="24">
        <v>2378.4299999999998</v>
      </c>
      <c r="K14" s="24">
        <v>229260.72</v>
      </c>
      <c r="L14" s="24">
        <v>707840.7</v>
      </c>
      <c r="M14" s="24">
        <v>937101.42</v>
      </c>
      <c r="N14" s="25">
        <v>0.61590322955740029</v>
      </c>
    </row>
    <row r="15" spans="1:14" ht="24" customHeight="1" x14ac:dyDescent="0.2">
      <c r="A15" s="1" t="s">
        <v>50</v>
      </c>
      <c r="B15" s="1"/>
      <c r="C15" s="1"/>
      <c r="D15" s="1" t="s">
        <v>51</v>
      </c>
      <c r="E15" s="1"/>
      <c r="F15" s="2"/>
      <c r="G15" s="26"/>
      <c r="H15" s="26"/>
      <c r="I15" s="26"/>
      <c r="J15" s="26"/>
      <c r="K15" s="26"/>
      <c r="L15" s="26"/>
      <c r="M15" s="27">
        <v>166650.4</v>
      </c>
      <c r="N15" s="28">
        <v>0.10952978767979306</v>
      </c>
    </row>
    <row r="16" spans="1:14" ht="72" customHeight="1" x14ac:dyDescent="0.2">
      <c r="A16" s="4" t="s">
        <v>52</v>
      </c>
      <c r="B16" s="6" t="s">
        <v>53</v>
      </c>
      <c r="C16" s="4" t="s">
        <v>30</v>
      </c>
      <c r="D16" s="4" t="s">
        <v>54</v>
      </c>
      <c r="E16" s="5" t="s">
        <v>55</v>
      </c>
      <c r="F16" s="6">
        <v>181.53</v>
      </c>
      <c r="G16" s="24">
        <v>8.67</v>
      </c>
      <c r="H16" s="24">
        <v>3.54</v>
      </c>
      <c r="I16" s="24">
        <v>7.28</v>
      </c>
      <c r="J16" s="24">
        <v>10.82</v>
      </c>
      <c r="K16" s="24">
        <v>642.61</v>
      </c>
      <c r="L16" s="24">
        <v>1321.54</v>
      </c>
      <c r="M16" s="24">
        <v>1964.15</v>
      </c>
      <c r="N16" s="25">
        <v>1.2909235889698766E-3</v>
      </c>
    </row>
    <row r="17" spans="1:14" ht="60" customHeight="1" x14ac:dyDescent="0.2">
      <c r="A17" s="4" t="s">
        <v>56</v>
      </c>
      <c r="B17" s="6" t="s">
        <v>57</v>
      </c>
      <c r="C17" s="4" t="s">
        <v>30</v>
      </c>
      <c r="D17" s="4" t="s">
        <v>58</v>
      </c>
      <c r="E17" s="5" t="s">
        <v>55</v>
      </c>
      <c r="F17" s="6">
        <v>120.54</v>
      </c>
      <c r="G17" s="24">
        <v>24.6</v>
      </c>
      <c r="H17" s="24">
        <v>14.85</v>
      </c>
      <c r="I17" s="24">
        <v>15.86</v>
      </c>
      <c r="J17" s="24">
        <v>30.71</v>
      </c>
      <c r="K17" s="24">
        <v>1790.01</v>
      </c>
      <c r="L17" s="24">
        <v>1911.77</v>
      </c>
      <c r="M17" s="24">
        <v>3701.78</v>
      </c>
      <c r="N17" s="25">
        <v>2.4329685223516075E-3</v>
      </c>
    </row>
    <row r="18" spans="1:14" ht="24" customHeight="1" x14ac:dyDescent="0.2">
      <c r="A18" s="9" t="s">
        <v>59</v>
      </c>
      <c r="B18" s="11" t="s">
        <v>60</v>
      </c>
      <c r="C18" s="9" t="s">
        <v>30</v>
      </c>
      <c r="D18" s="9" t="s">
        <v>61</v>
      </c>
      <c r="E18" s="10" t="s">
        <v>55</v>
      </c>
      <c r="F18" s="11">
        <v>205.28</v>
      </c>
      <c r="G18" s="29">
        <v>89.5</v>
      </c>
      <c r="H18" s="29">
        <v>0</v>
      </c>
      <c r="I18" s="29">
        <v>103.17</v>
      </c>
      <c r="J18" s="29">
        <v>103.17</v>
      </c>
      <c r="K18" s="29">
        <v>0</v>
      </c>
      <c r="L18" s="29">
        <v>21178.73</v>
      </c>
      <c r="M18" s="29">
        <v>21178.73</v>
      </c>
      <c r="N18" s="30">
        <v>1.3919569351334673E-2</v>
      </c>
    </row>
    <row r="19" spans="1:14" ht="36" customHeight="1" x14ac:dyDescent="0.2">
      <c r="A19" s="4" t="s">
        <v>62</v>
      </c>
      <c r="B19" s="6" t="s">
        <v>63</v>
      </c>
      <c r="C19" s="4" t="s">
        <v>30</v>
      </c>
      <c r="D19" s="4" t="s">
        <v>64</v>
      </c>
      <c r="E19" s="5" t="s">
        <v>55</v>
      </c>
      <c r="F19" s="6">
        <v>59.04</v>
      </c>
      <c r="G19" s="24">
        <v>112.63</v>
      </c>
      <c r="H19" s="24">
        <v>5.72</v>
      </c>
      <c r="I19" s="24">
        <v>134.88</v>
      </c>
      <c r="J19" s="24">
        <v>140.6</v>
      </c>
      <c r="K19" s="24">
        <v>337.7</v>
      </c>
      <c r="L19" s="24">
        <v>7963.32</v>
      </c>
      <c r="M19" s="24">
        <v>8301.02</v>
      </c>
      <c r="N19" s="25">
        <v>5.4557862334906832E-3</v>
      </c>
    </row>
    <row r="20" spans="1:14" ht="48" customHeight="1" x14ac:dyDescent="0.2">
      <c r="A20" s="4" t="s">
        <v>65</v>
      </c>
      <c r="B20" s="6" t="s">
        <v>66</v>
      </c>
      <c r="C20" s="4" t="s">
        <v>30</v>
      </c>
      <c r="D20" s="4" t="s">
        <v>67</v>
      </c>
      <c r="E20" s="5" t="s">
        <v>55</v>
      </c>
      <c r="F20" s="6">
        <v>533.04</v>
      </c>
      <c r="G20" s="24">
        <v>8.82</v>
      </c>
      <c r="H20" s="24">
        <v>1.91</v>
      </c>
      <c r="I20" s="24">
        <v>9.1</v>
      </c>
      <c r="J20" s="24">
        <v>11.01</v>
      </c>
      <c r="K20" s="24">
        <v>1018.1</v>
      </c>
      <c r="L20" s="24">
        <v>4850.67</v>
      </c>
      <c r="M20" s="24">
        <v>5868.77</v>
      </c>
      <c r="N20" s="25">
        <v>3.8572072556773886E-3</v>
      </c>
    </row>
    <row r="21" spans="1:14" ht="36" customHeight="1" x14ac:dyDescent="0.2">
      <c r="A21" s="4" t="s">
        <v>68</v>
      </c>
      <c r="B21" s="6" t="s">
        <v>69</v>
      </c>
      <c r="C21" s="4" t="s">
        <v>30</v>
      </c>
      <c r="D21" s="4" t="s">
        <v>70</v>
      </c>
      <c r="E21" s="5" t="s">
        <v>71</v>
      </c>
      <c r="F21" s="6">
        <v>5330.4</v>
      </c>
      <c r="G21" s="24">
        <v>2.69</v>
      </c>
      <c r="H21" s="24">
        <v>0.47</v>
      </c>
      <c r="I21" s="24">
        <v>2.88</v>
      </c>
      <c r="J21" s="24">
        <v>3.35</v>
      </c>
      <c r="K21" s="24">
        <v>2505.2800000000002</v>
      </c>
      <c r="L21" s="24">
        <v>15351.56</v>
      </c>
      <c r="M21" s="24">
        <v>17856.84</v>
      </c>
      <c r="N21" s="25">
        <v>1.1736280824000639E-2</v>
      </c>
    </row>
    <row r="22" spans="1:14" ht="24" customHeight="1" x14ac:dyDescent="0.2">
      <c r="A22" s="4" t="s">
        <v>72</v>
      </c>
      <c r="B22" s="6" t="s">
        <v>73</v>
      </c>
      <c r="C22" s="4" t="s">
        <v>30</v>
      </c>
      <c r="D22" s="4" t="s">
        <v>74</v>
      </c>
      <c r="E22" s="5" t="s">
        <v>75</v>
      </c>
      <c r="F22" s="6">
        <v>14.02</v>
      </c>
      <c r="G22" s="24">
        <v>26.12</v>
      </c>
      <c r="H22" s="24">
        <v>1.74</v>
      </c>
      <c r="I22" s="24">
        <v>30.86</v>
      </c>
      <c r="J22" s="24">
        <v>32.6</v>
      </c>
      <c r="K22" s="24">
        <v>24.39</v>
      </c>
      <c r="L22" s="24">
        <v>432.66</v>
      </c>
      <c r="M22" s="24">
        <v>457.05</v>
      </c>
      <c r="N22" s="25">
        <v>3.0039285509695399E-4</v>
      </c>
    </row>
    <row r="23" spans="1:14" ht="48" customHeight="1" x14ac:dyDescent="0.2">
      <c r="A23" s="4" t="s">
        <v>76</v>
      </c>
      <c r="B23" s="6" t="s">
        <v>77</v>
      </c>
      <c r="C23" s="4" t="s">
        <v>30</v>
      </c>
      <c r="D23" s="4" t="s">
        <v>78</v>
      </c>
      <c r="E23" s="5" t="s">
        <v>79</v>
      </c>
      <c r="F23" s="6">
        <v>192</v>
      </c>
      <c r="G23" s="24">
        <v>99.35</v>
      </c>
      <c r="H23" s="24">
        <v>4.0599999999999996</v>
      </c>
      <c r="I23" s="24">
        <v>119.96</v>
      </c>
      <c r="J23" s="24">
        <v>124.02</v>
      </c>
      <c r="K23" s="24">
        <v>779.52</v>
      </c>
      <c r="L23" s="24">
        <v>23032.32</v>
      </c>
      <c r="M23" s="24">
        <v>23811.84</v>
      </c>
      <c r="N23" s="25">
        <v>1.5650162132615365E-2</v>
      </c>
    </row>
    <row r="24" spans="1:14" ht="24" customHeight="1" x14ac:dyDescent="0.2">
      <c r="A24" s="4" t="s">
        <v>80</v>
      </c>
      <c r="B24" s="6" t="s">
        <v>81</v>
      </c>
      <c r="C24" s="4" t="s">
        <v>25</v>
      </c>
      <c r="D24" s="4" t="s">
        <v>82</v>
      </c>
      <c r="E24" s="5" t="s">
        <v>46</v>
      </c>
      <c r="F24" s="6">
        <v>16</v>
      </c>
      <c r="G24" s="24">
        <v>648.35</v>
      </c>
      <c r="H24" s="24">
        <v>107.94</v>
      </c>
      <c r="I24" s="24">
        <v>701.46</v>
      </c>
      <c r="J24" s="24">
        <v>809.4</v>
      </c>
      <c r="K24" s="24">
        <v>1727.04</v>
      </c>
      <c r="L24" s="24">
        <v>11223.36</v>
      </c>
      <c r="M24" s="24">
        <v>12950.4</v>
      </c>
      <c r="N24" s="25">
        <v>8.5115581022811356E-3</v>
      </c>
    </row>
    <row r="25" spans="1:14" ht="48" customHeight="1" x14ac:dyDescent="0.2">
      <c r="A25" s="4" t="s">
        <v>83</v>
      </c>
      <c r="B25" s="6" t="s">
        <v>84</v>
      </c>
      <c r="C25" s="4" t="s">
        <v>30</v>
      </c>
      <c r="D25" s="4" t="s">
        <v>85</v>
      </c>
      <c r="E25" s="5" t="s">
        <v>86</v>
      </c>
      <c r="F25" s="6">
        <v>1</v>
      </c>
      <c r="G25" s="24">
        <v>1384.26</v>
      </c>
      <c r="H25" s="24">
        <v>318.5</v>
      </c>
      <c r="I25" s="24">
        <v>1409.61</v>
      </c>
      <c r="J25" s="24">
        <v>1728.11</v>
      </c>
      <c r="K25" s="24">
        <v>318.5</v>
      </c>
      <c r="L25" s="24">
        <v>1409.61</v>
      </c>
      <c r="M25" s="24">
        <v>1728.11</v>
      </c>
      <c r="N25" s="25">
        <v>1.1357879812309312E-3</v>
      </c>
    </row>
    <row r="26" spans="1:14" ht="24" customHeight="1" x14ac:dyDescent="0.2">
      <c r="A26" s="4" t="s">
        <v>87</v>
      </c>
      <c r="B26" s="6" t="s">
        <v>88</v>
      </c>
      <c r="C26" s="4" t="s">
        <v>25</v>
      </c>
      <c r="D26" s="4" t="s">
        <v>89</v>
      </c>
      <c r="E26" s="5" t="s">
        <v>90</v>
      </c>
      <c r="F26" s="6">
        <v>1</v>
      </c>
      <c r="G26" s="24">
        <v>1034.98</v>
      </c>
      <c r="H26" s="24">
        <v>152.49</v>
      </c>
      <c r="I26" s="24">
        <v>1139.57</v>
      </c>
      <c r="J26" s="24">
        <v>1292.06</v>
      </c>
      <c r="K26" s="24">
        <v>152.49</v>
      </c>
      <c r="L26" s="24">
        <v>1139.57</v>
      </c>
      <c r="M26" s="24">
        <v>1292.06</v>
      </c>
      <c r="N26" s="25">
        <v>8.4919722646662366E-4</v>
      </c>
    </row>
    <row r="27" spans="1:14" ht="24" customHeight="1" x14ac:dyDescent="0.2">
      <c r="A27" s="4" t="s">
        <v>91</v>
      </c>
      <c r="B27" s="6" t="s">
        <v>92</v>
      </c>
      <c r="C27" s="4" t="s">
        <v>25</v>
      </c>
      <c r="D27" s="4" t="s">
        <v>93</v>
      </c>
      <c r="E27" s="5" t="s">
        <v>94</v>
      </c>
      <c r="F27" s="6">
        <v>42</v>
      </c>
      <c r="G27" s="24">
        <v>329.24</v>
      </c>
      <c r="H27" s="24">
        <v>63.9</v>
      </c>
      <c r="I27" s="24">
        <v>347.12</v>
      </c>
      <c r="J27" s="24">
        <v>411.02</v>
      </c>
      <c r="K27" s="24">
        <v>2683.8</v>
      </c>
      <c r="L27" s="24">
        <v>14579.04</v>
      </c>
      <c r="M27" s="24">
        <v>17262.84</v>
      </c>
      <c r="N27" s="25">
        <v>1.134587855744864E-2</v>
      </c>
    </row>
    <row r="28" spans="1:14" ht="48" customHeight="1" x14ac:dyDescent="0.2">
      <c r="A28" s="4" t="s">
        <v>95</v>
      </c>
      <c r="B28" s="6" t="s">
        <v>96</v>
      </c>
      <c r="C28" s="4" t="s">
        <v>30</v>
      </c>
      <c r="D28" s="4" t="s">
        <v>97</v>
      </c>
      <c r="E28" s="5" t="s">
        <v>79</v>
      </c>
      <c r="F28" s="6">
        <v>311.41000000000003</v>
      </c>
      <c r="G28" s="24">
        <v>47.71</v>
      </c>
      <c r="H28" s="24">
        <v>3.42</v>
      </c>
      <c r="I28" s="24">
        <v>56.14</v>
      </c>
      <c r="J28" s="24">
        <v>59.56</v>
      </c>
      <c r="K28" s="24">
        <v>1065.02</v>
      </c>
      <c r="L28" s="24">
        <v>17482.55</v>
      </c>
      <c r="M28" s="24">
        <v>18547.57</v>
      </c>
      <c r="N28" s="25">
        <v>1.2190258193656297E-2</v>
      </c>
    </row>
    <row r="29" spans="1:14" ht="24" customHeight="1" x14ac:dyDescent="0.2">
      <c r="A29" s="4" t="s">
        <v>98</v>
      </c>
      <c r="B29" s="6" t="s">
        <v>99</v>
      </c>
      <c r="C29" s="4" t="s">
        <v>25</v>
      </c>
      <c r="D29" s="4" t="s">
        <v>100</v>
      </c>
      <c r="E29" s="5" t="s">
        <v>90</v>
      </c>
      <c r="F29" s="6">
        <v>2</v>
      </c>
      <c r="G29" s="24">
        <v>87.37</v>
      </c>
      <c r="H29" s="24">
        <v>70.03</v>
      </c>
      <c r="I29" s="24">
        <v>39.04</v>
      </c>
      <c r="J29" s="24">
        <v>109.07</v>
      </c>
      <c r="K29" s="24">
        <v>140.06</v>
      </c>
      <c r="L29" s="24">
        <v>78.08</v>
      </c>
      <c r="M29" s="24">
        <v>218.14</v>
      </c>
      <c r="N29" s="25">
        <v>1.4337096031254685E-4</v>
      </c>
    </row>
    <row r="30" spans="1:14" ht="24" customHeight="1" x14ac:dyDescent="0.2">
      <c r="A30" s="4" t="s">
        <v>101</v>
      </c>
      <c r="B30" s="6" t="s">
        <v>102</v>
      </c>
      <c r="C30" s="4" t="s">
        <v>25</v>
      </c>
      <c r="D30" s="4" t="s">
        <v>103</v>
      </c>
      <c r="E30" s="5" t="s">
        <v>104</v>
      </c>
      <c r="F30" s="6">
        <v>192</v>
      </c>
      <c r="G30" s="24">
        <v>0.89</v>
      </c>
      <c r="H30" s="24">
        <v>0.73</v>
      </c>
      <c r="I30" s="24">
        <v>0.38</v>
      </c>
      <c r="J30" s="24">
        <v>1.1100000000000001</v>
      </c>
      <c r="K30" s="24">
        <v>140.16</v>
      </c>
      <c r="L30" s="24">
        <v>72.959999999999994</v>
      </c>
      <c r="M30" s="24">
        <v>213.12</v>
      </c>
      <c r="N30" s="25">
        <v>1.4007160109017139E-4</v>
      </c>
    </row>
    <row r="31" spans="1:14" ht="24" customHeight="1" x14ac:dyDescent="0.2">
      <c r="A31" s="4" t="s">
        <v>105</v>
      </c>
      <c r="B31" s="6" t="s">
        <v>106</v>
      </c>
      <c r="C31" s="4" t="s">
        <v>30</v>
      </c>
      <c r="D31" s="4" t="s">
        <v>107</v>
      </c>
      <c r="E31" s="5" t="s">
        <v>55</v>
      </c>
      <c r="F31" s="6">
        <v>87.19</v>
      </c>
      <c r="G31" s="24">
        <v>74.53</v>
      </c>
      <c r="H31" s="24">
        <v>69.38</v>
      </c>
      <c r="I31" s="24">
        <v>23.66</v>
      </c>
      <c r="J31" s="24">
        <v>93.04</v>
      </c>
      <c r="K31" s="24">
        <v>6049.24</v>
      </c>
      <c r="L31" s="24">
        <v>2062.91</v>
      </c>
      <c r="M31" s="24">
        <v>8112.15</v>
      </c>
      <c r="N31" s="25">
        <v>5.3316527720703539E-3</v>
      </c>
    </row>
    <row r="32" spans="1:14" ht="24" customHeight="1" x14ac:dyDescent="0.2">
      <c r="A32" s="4" t="s">
        <v>108</v>
      </c>
      <c r="B32" s="6" t="s">
        <v>109</v>
      </c>
      <c r="C32" s="4" t="s">
        <v>25</v>
      </c>
      <c r="D32" s="4" t="s">
        <v>110</v>
      </c>
      <c r="E32" s="5" t="s">
        <v>46</v>
      </c>
      <c r="F32" s="6">
        <v>2</v>
      </c>
      <c r="G32" s="24">
        <v>730.48</v>
      </c>
      <c r="H32" s="24">
        <v>87.5</v>
      </c>
      <c r="I32" s="24">
        <v>824.43</v>
      </c>
      <c r="J32" s="24">
        <v>911.93</v>
      </c>
      <c r="K32" s="24">
        <v>175</v>
      </c>
      <c r="L32" s="24">
        <v>1648.86</v>
      </c>
      <c r="M32" s="24">
        <v>1823.86</v>
      </c>
      <c r="N32" s="25">
        <v>1.198718986319069E-3</v>
      </c>
    </row>
    <row r="33" spans="1:14" ht="24" customHeight="1" x14ac:dyDescent="0.2">
      <c r="A33" s="4" t="s">
        <v>111</v>
      </c>
      <c r="B33" s="6" t="s">
        <v>112</v>
      </c>
      <c r="C33" s="4" t="s">
        <v>25</v>
      </c>
      <c r="D33" s="4" t="s">
        <v>113</v>
      </c>
      <c r="E33" s="5" t="s">
        <v>79</v>
      </c>
      <c r="F33" s="6">
        <v>503.41</v>
      </c>
      <c r="G33" s="24">
        <v>2.86</v>
      </c>
      <c r="H33" s="24">
        <v>2.65</v>
      </c>
      <c r="I33" s="24">
        <v>0.92</v>
      </c>
      <c r="J33" s="24">
        <v>3.57</v>
      </c>
      <c r="K33" s="24">
        <v>1334.03</v>
      </c>
      <c r="L33" s="24">
        <v>463.14</v>
      </c>
      <c r="M33" s="24">
        <v>1797.17</v>
      </c>
      <c r="N33" s="25">
        <v>1.1811771740391484E-3</v>
      </c>
    </row>
    <row r="34" spans="1:14" ht="24" customHeight="1" x14ac:dyDescent="0.2">
      <c r="A34" s="4" t="s">
        <v>114</v>
      </c>
      <c r="B34" s="6" t="s">
        <v>115</v>
      </c>
      <c r="C34" s="4" t="s">
        <v>30</v>
      </c>
      <c r="D34" s="4" t="s">
        <v>116</v>
      </c>
      <c r="E34" s="5" t="s">
        <v>55</v>
      </c>
      <c r="F34" s="6">
        <v>84.74</v>
      </c>
      <c r="G34" s="24">
        <v>30.58</v>
      </c>
      <c r="H34" s="24">
        <v>26.06</v>
      </c>
      <c r="I34" s="24">
        <v>12.11</v>
      </c>
      <c r="J34" s="24">
        <v>38.17</v>
      </c>
      <c r="K34" s="24">
        <v>2208.3200000000002</v>
      </c>
      <c r="L34" s="24">
        <v>1026.2</v>
      </c>
      <c r="M34" s="24">
        <v>3234.52</v>
      </c>
      <c r="N34" s="25">
        <v>2.1258652175214954E-3</v>
      </c>
    </row>
    <row r="35" spans="1:14" ht="48" customHeight="1" x14ac:dyDescent="0.2">
      <c r="A35" s="4" t="s">
        <v>117</v>
      </c>
      <c r="B35" s="6" t="s">
        <v>118</v>
      </c>
      <c r="C35" s="4" t="s">
        <v>30</v>
      </c>
      <c r="D35" s="4" t="s">
        <v>119</v>
      </c>
      <c r="E35" s="5" t="s">
        <v>32</v>
      </c>
      <c r="F35" s="6">
        <v>90.37</v>
      </c>
      <c r="G35" s="24">
        <v>94.63</v>
      </c>
      <c r="H35" s="24">
        <v>20.100000000000001</v>
      </c>
      <c r="I35" s="24">
        <v>98.03</v>
      </c>
      <c r="J35" s="24">
        <v>118.13</v>
      </c>
      <c r="K35" s="24">
        <v>1816.43</v>
      </c>
      <c r="L35" s="24">
        <v>8858.9699999999993</v>
      </c>
      <c r="M35" s="24">
        <v>10675.4</v>
      </c>
      <c r="N35" s="25">
        <v>7.0163305662444423E-3</v>
      </c>
    </row>
    <row r="36" spans="1:14" ht="24" customHeight="1" x14ac:dyDescent="0.2">
      <c r="A36" s="4" t="s">
        <v>120</v>
      </c>
      <c r="B36" s="6" t="s">
        <v>121</v>
      </c>
      <c r="C36" s="4" t="s">
        <v>30</v>
      </c>
      <c r="D36" s="4" t="s">
        <v>122</v>
      </c>
      <c r="E36" s="5" t="s">
        <v>32</v>
      </c>
      <c r="F36" s="6">
        <v>90.37</v>
      </c>
      <c r="G36" s="24">
        <v>17</v>
      </c>
      <c r="H36" s="24">
        <v>16.13</v>
      </c>
      <c r="I36" s="24">
        <v>5.09</v>
      </c>
      <c r="J36" s="24">
        <v>21.22</v>
      </c>
      <c r="K36" s="24">
        <v>1457.66</v>
      </c>
      <c r="L36" s="24">
        <v>459.99</v>
      </c>
      <c r="M36" s="24">
        <v>1917.65</v>
      </c>
      <c r="N36" s="25">
        <v>1.2603617953761597E-3</v>
      </c>
    </row>
    <row r="37" spans="1:14" ht="36" customHeight="1" x14ac:dyDescent="0.2">
      <c r="A37" s="4" t="s">
        <v>123</v>
      </c>
      <c r="B37" s="6" t="s">
        <v>124</v>
      </c>
      <c r="C37" s="4" t="s">
        <v>30</v>
      </c>
      <c r="D37" s="4" t="s">
        <v>125</v>
      </c>
      <c r="E37" s="5" t="s">
        <v>32</v>
      </c>
      <c r="F37" s="6">
        <v>22.79</v>
      </c>
      <c r="G37" s="24">
        <v>62.05</v>
      </c>
      <c r="H37" s="24">
        <v>23.63</v>
      </c>
      <c r="I37" s="24">
        <v>53.83</v>
      </c>
      <c r="J37" s="24">
        <v>77.459999999999994</v>
      </c>
      <c r="K37" s="24">
        <v>538.52</v>
      </c>
      <c r="L37" s="24">
        <v>1226.79</v>
      </c>
      <c r="M37" s="24">
        <v>1765.31</v>
      </c>
      <c r="N37" s="25">
        <v>1.1602374161059049E-3</v>
      </c>
    </row>
    <row r="38" spans="1:14" ht="24" customHeight="1" x14ac:dyDescent="0.2">
      <c r="A38" s="4" t="s">
        <v>126</v>
      </c>
      <c r="B38" s="6" t="s">
        <v>127</v>
      </c>
      <c r="C38" s="4" t="s">
        <v>30</v>
      </c>
      <c r="D38" s="4" t="s">
        <v>128</v>
      </c>
      <c r="E38" s="5" t="s">
        <v>32</v>
      </c>
      <c r="F38" s="6">
        <v>22.79</v>
      </c>
      <c r="G38" s="24">
        <v>19.34</v>
      </c>
      <c r="H38" s="24">
        <v>18.27</v>
      </c>
      <c r="I38" s="24">
        <v>5.87</v>
      </c>
      <c r="J38" s="24">
        <v>24.14</v>
      </c>
      <c r="K38" s="24">
        <v>416.37</v>
      </c>
      <c r="L38" s="24">
        <v>133.78</v>
      </c>
      <c r="M38" s="24">
        <v>550.15</v>
      </c>
      <c r="N38" s="25">
        <v>3.6158216657168629E-4</v>
      </c>
    </row>
    <row r="39" spans="1:14" ht="24" customHeight="1" x14ac:dyDescent="0.2">
      <c r="A39" s="4" t="s">
        <v>129</v>
      </c>
      <c r="B39" s="6" t="s">
        <v>130</v>
      </c>
      <c r="C39" s="4" t="s">
        <v>30</v>
      </c>
      <c r="D39" s="4" t="s">
        <v>131</v>
      </c>
      <c r="E39" s="5" t="s">
        <v>32</v>
      </c>
      <c r="F39" s="6">
        <v>1.38</v>
      </c>
      <c r="G39" s="24">
        <v>21.49</v>
      </c>
      <c r="H39" s="24">
        <v>3.4</v>
      </c>
      <c r="I39" s="24">
        <v>23.42</v>
      </c>
      <c r="J39" s="24">
        <v>26.82</v>
      </c>
      <c r="K39" s="24">
        <v>4.6900000000000004</v>
      </c>
      <c r="L39" s="24">
        <v>32.32</v>
      </c>
      <c r="M39" s="24">
        <v>37.01</v>
      </c>
      <c r="N39" s="25">
        <v>2.4324558729106807E-5</v>
      </c>
    </row>
    <row r="40" spans="1:14" ht="24" customHeight="1" x14ac:dyDescent="0.2">
      <c r="A40" s="4" t="s">
        <v>132</v>
      </c>
      <c r="B40" s="6" t="s">
        <v>133</v>
      </c>
      <c r="C40" s="4" t="s">
        <v>30</v>
      </c>
      <c r="D40" s="4" t="s">
        <v>134</v>
      </c>
      <c r="E40" s="5" t="s">
        <v>32</v>
      </c>
      <c r="F40" s="6">
        <v>3.14</v>
      </c>
      <c r="G40" s="24">
        <v>91.65</v>
      </c>
      <c r="H40" s="24">
        <v>10.19</v>
      </c>
      <c r="I40" s="24">
        <v>104.22</v>
      </c>
      <c r="J40" s="24">
        <v>114.41</v>
      </c>
      <c r="K40" s="24">
        <v>31.99</v>
      </c>
      <c r="L40" s="24">
        <v>327.25</v>
      </c>
      <c r="M40" s="24">
        <v>359.24</v>
      </c>
      <c r="N40" s="25">
        <v>2.3610792969047095E-4</v>
      </c>
    </row>
    <row r="41" spans="1:14" ht="24" customHeight="1" x14ac:dyDescent="0.2">
      <c r="A41" s="4" t="s">
        <v>135</v>
      </c>
      <c r="B41" s="6" t="s">
        <v>136</v>
      </c>
      <c r="C41" s="4" t="s">
        <v>25</v>
      </c>
      <c r="D41" s="4" t="s">
        <v>137</v>
      </c>
      <c r="E41" s="5" t="s">
        <v>32</v>
      </c>
      <c r="F41" s="6">
        <v>14.14</v>
      </c>
      <c r="G41" s="24">
        <v>5.53</v>
      </c>
      <c r="H41" s="24">
        <v>6.9</v>
      </c>
      <c r="I41" s="24">
        <v>0</v>
      </c>
      <c r="J41" s="24">
        <v>6.9</v>
      </c>
      <c r="K41" s="24">
        <v>97.56</v>
      </c>
      <c r="L41" s="24">
        <v>0</v>
      </c>
      <c r="M41" s="24">
        <v>97.56</v>
      </c>
      <c r="N41" s="25">
        <v>6.4120614688237243E-5</v>
      </c>
    </row>
    <row r="42" spans="1:14" ht="24" customHeight="1" x14ac:dyDescent="0.2">
      <c r="A42" s="4" t="s">
        <v>138</v>
      </c>
      <c r="B42" s="6" t="s">
        <v>139</v>
      </c>
      <c r="C42" s="4" t="s">
        <v>25</v>
      </c>
      <c r="D42" s="4" t="s">
        <v>140</v>
      </c>
      <c r="E42" s="5" t="s">
        <v>32</v>
      </c>
      <c r="F42" s="6">
        <v>11</v>
      </c>
      <c r="G42" s="24">
        <v>67.58</v>
      </c>
      <c r="H42" s="24">
        <v>18.989999999999998</v>
      </c>
      <c r="I42" s="24">
        <v>65.37</v>
      </c>
      <c r="J42" s="24">
        <v>84.36</v>
      </c>
      <c r="K42" s="24">
        <v>208.89</v>
      </c>
      <c r="L42" s="24">
        <v>719.07</v>
      </c>
      <c r="M42" s="24">
        <v>927.96</v>
      </c>
      <c r="N42" s="25">
        <v>6.0989509641345453E-4</v>
      </c>
    </row>
    <row r="43" spans="1:14" x14ac:dyDescent="0.2">
      <c r="A43" s="22"/>
      <c r="B43" s="22"/>
      <c r="C43" s="22"/>
      <c r="D43" s="22"/>
      <c r="E43" s="22"/>
      <c r="F43" s="22"/>
      <c r="G43" s="31"/>
      <c r="H43" s="31"/>
      <c r="I43" s="31"/>
      <c r="J43" s="31" t="s">
        <v>141</v>
      </c>
      <c r="K43" s="31">
        <v>474864.68</v>
      </c>
      <c r="L43" s="31">
        <v>1046642.88</v>
      </c>
      <c r="M43" s="31">
        <v>1521507.56</v>
      </c>
      <c r="N43" s="31"/>
    </row>
    <row r="44" spans="1:14" x14ac:dyDescent="0.2">
      <c r="A44" s="23"/>
      <c r="B44" s="23"/>
      <c r="C44" s="23"/>
      <c r="D44" s="23"/>
      <c r="E44" s="23"/>
      <c r="F44" s="23"/>
      <c r="G44" s="32"/>
      <c r="H44" s="32"/>
      <c r="I44" s="32"/>
      <c r="J44" s="32"/>
      <c r="K44" s="32"/>
      <c r="L44" s="32"/>
      <c r="M44" s="32"/>
      <c r="N44" s="32"/>
    </row>
    <row r="45" spans="1:14" x14ac:dyDescent="0.2">
      <c r="A45" s="60"/>
      <c r="B45" s="60"/>
      <c r="C45" s="60"/>
      <c r="D45" s="16"/>
      <c r="E45" s="22"/>
      <c r="F45" s="22"/>
      <c r="G45" s="31"/>
      <c r="H45" s="31"/>
      <c r="I45" s="31"/>
      <c r="J45" s="61" t="s">
        <v>142</v>
      </c>
      <c r="K45" s="62"/>
      <c r="L45" s="63">
        <v>1220408.8999999999</v>
      </c>
      <c r="M45" s="62"/>
      <c r="N45" s="62"/>
    </row>
    <row r="46" spans="1:14" x14ac:dyDescent="0.2">
      <c r="A46" s="60"/>
      <c r="B46" s="60"/>
      <c r="C46" s="60"/>
      <c r="D46" s="16"/>
      <c r="E46" s="22"/>
      <c r="F46" s="22"/>
      <c r="G46" s="31"/>
      <c r="H46" s="31"/>
      <c r="I46" s="31"/>
      <c r="J46" s="61" t="s">
        <v>143</v>
      </c>
      <c r="K46" s="62"/>
      <c r="L46" s="63">
        <v>301098.65999999997</v>
      </c>
      <c r="M46" s="62"/>
      <c r="N46" s="62"/>
    </row>
    <row r="47" spans="1:14" x14ac:dyDescent="0.2">
      <c r="A47" s="60"/>
      <c r="B47" s="60"/>
      <c r="C47" s="60"/>
      <c r="D47" s="16"/>
      <c r="E47" s="22"/>
      <c r="F47" s="22"/>
      <c r="G47" s="31"/>
      <c r="H47" s="31"/>
      <c r="I47" s="31"/>
      <c r="J47" s="61" t="s">
        <v>144</v>
      </c>
      <c r="K47" s="62"/>
      <c r="L47" s="63">
        <v>1521507.56</v>
      </c>
      <c r="M47" s="62"/>
      <c r="N47" s="62"/>
    </row>
    <row r="48" spans="1:14" ht="60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</row>
    <row r="49" spans="1:14" ht="69.95" customHeight="1" x14ac:dyDescent="0.2">
      <c r="A49" s="64"/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</row>
  </sheetData>
  <sheetProtection algorithmName="SHA-512" hashValue="wEm2rMTje3ba7pNOQJCqhUjYH+7gWkbsQUeV/54Jece6YFuR1351GPXGinpOkESavljcvJHK/p6dDNFoATYqmw==" saltValue="Dp2R+S+RYaIEO+rvG7lFTA==" spinCount="100000" sheet="1" objects="1" scenarios="1"/>
  <mergeCells count="27">
    <mergeCell ref="A47:C47"/>
    <mergeCell ref="J47:K47"/>
    <mergeCell ref="L47:N47"/>
    <mergeCell ref="A49:N49"/>
    <mergeCell ref="N4:N5"/>
    <mergeCell ref="A45:C45"/>
    <mergeCell ref="J45:K45"/>
    <mergeCell ref="L45:N45"/>
    <mergeCell ref="A46:C46"/>
    <mergeCell ref="J46:K46"/>
    <mergeCell ref="L46:N46"/>
    <mergeCell ref="A3:N3"/>
    <mergeCell ref="A4:A5"/>
    <mergeCell ref="B4:B5"/>
    <mergeCell ref="C4:C5"/>
    <mergeCell ref="D4:D5"/>
    <mergeCell ref="E4:E5"/>
    <mergeCell ref="F4:F5"/>
    <mergeCell ref="G4:G5"/>
    <mergeCell ref="H4:J4"/>
    <mergeCell ref="K4:M4"/>
    <mergeCell ref="E1:G1"/>
    <mergeCell ref="H1:J1"/>
    <mergeCell ref="K1:N1"/>
    <mergeCell ref="E2:G2"/>
    <mergeCell ref="H2:J2"/>
    <mergeCell ref="K2:N2"/>
  </mergeCells>
  <pageMargins left="0.5" right="0.5" top="1" bottom="1" header="0.5" footer="0.5"/>
  <pageSetup paperSize="9" fitToHeight="0" orientation="landscape"/>
  <headerFooter>
    <oddHeader>&amp;L &amp;CMinha Empresa
CNPJ:  &amp;R</oddHeader>
    <oddFooter>&amp;L &amp;C  -  -  / RS
51991955398 / jpureza@comusa.rs.gov.br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showOutlineSymbols="0" showWhiteSpace="0" workbookViewId="0">
      <selection activeCell="F12" sqref="F12"/>
    </sheetView>
  </sheetViews>
  <sheetFormatPr defaultRowHeight="14.25" x14ac:dyDescent="0.2"/>
  <cols>
    <col min="1" max="1" width="10" bestFit="1" customWidth="1"/>
    <col min="2" max="2" width="60" bestFit="1" customWidth="1"/>
    <col min="3" max="3" width="5" bestFit="1" customWidth="1"/>
    <col min="4" max="5" width="10" bestFit="1" customWidth="1"/>
    <col min="6" max="6" width="10" style="49" customWidth="1"/>
    <col min="7" max="12" width="10" style="52" bestFit="1" customWidth="1"/>
    <col min="13" max="13" width="10" hidden="1" customWidth="1"/>
  </cols>
  <sheetData>
    <row r="1" spans="1:13" ht="15" x14ac:dyDescent="0.25">
      <c r="A1" s="67" t="s">
        <v>145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13" ht="15" customHeight="1" x14ac:dyDescent="0.2">
      <c r="A2" s="69" t="s">
        <v>9</v>
      </c>
      <c r="B2" s="69" t="s">
        <v>12</v>
      </c>
      <c r="C2" s="59" t="s">
        <v>13</v>
      </c>
      <c r="D2" s="70" t="s">
        <v>14</v>
      </c>
      <c r="E2" s="71" t="s">
        <v>155</v>
      </c>
      <c r="F2" s="74" t="s">
        <v>156</v>
      </c>
      <c r="G2" s="72" t="s">
        <v>16</v>
      </c>
      <c r="H2" s="73"/>
      <c r="I2" s="73"/>
      <c r="J2" s="72" t="s">
        <v>17</v>
      </c>
      <c r="K2" s="73"/>
      <c r="L2" s="73"/>
      <c r="M2" s="70" t="s">
        <v>18</v>
      </c>
    </row>
    <row r="3" spans="1:13" ht="15" customHeight="1" x14ac:dyDescent="0.2">
      <c r="A3" s="70"/>
      <c r="B3" s="70"/>
      <c r="C3" s="70"/>
      <c r="D3" s="70"/>
      <c r="E3" s="70"/>
      <c r="F3" s="75"/>
      <c r="G3" s="50" t="s">
        <v>19</v>
      </c>
      <c r="H3" s="50" t="s">
        <v>20</v>
      </c>
      <c r="I3" s="50" t="s">
        <v>17</v>
      </c>
      <c r="J3" s="50" t="s">
        <v>19</v>
      </c>
      <c r="K3" s="50" t="s">
        <v>20</v>
      </c>
      <c r="L3" s="50" t="s">
        <v>17</v>
      </c>
      <c r="M3" s="70"/>
    </row>
    <row r="4" spans="1:13" ht="24" customHeight="1" x14ac:dyDescent="0.2">
      <c r="A4" s="1" t="s">
        <v>21</v>
      </c>
      <c r="B4" s="1" t="s">
        <v>22</v>
      </c>
      <c r="C4" s="1"/>
      <c r="D4" s="2"/>
      <c r="E4" s="1"/>
      <c r="F4" s="43"/>
      <c r="G4" s="26"/>
      <c r="H4" s="26"/>
      <c r="I4" s="26"/>
      <c r="J4" s="26"/>
      <c r="K4" s="26"/>
      <c r="L4" s="27"/>
      <c r="M4" s="3"/>
    </row>
    <row r="5" spans="1:13" ht="24" customHeight="1" x14ac:dyDescent="0.2">
      <c r="A5" s="4" t="s">
        <v>23</v>
      </c>
      <c r="B5" s="4" t="s">
        <v>26</v>
      </c>
      <c r="C5" s="5" t="s">
        <v>27</v>
      </c>
      <c r="D5" s="6">
        <v>100</v>
      </c>
      <c r="E5" s="7"/>
      <c r="F5" s="44"/>
      <c r="G5" s="24"/>
      <c r="H5" s="24"/>
      <c r="I5" s="24">
        <f>TRUNC(E5*(1+F5),2)</f>
        <v>0</v>
      </c>
      <c r="J5" s="24"/>
      <c r="K5" s="24"/>
      <c r="L5" s="24">
        <f>ROUND(I5*D5,2)</f>
        <v>0</v>
      </c>
      <c r="M5" s="8"/>
    </row>
    <row r="6" spans="1:13" ht="24" customHeight="1" x14ac:dyDescent="0.2">
      <c r="A6" s="4" t="s">
        <v>28</v>
      </c>
      <c r="B6" s="4" t="s">
        <v>31</v>
      </c>
      <c r="C6" s="5" t="s">
        <v>32</v>
      </c>
      <c r="D6" s="6">
        <v>6</v>
      </c>
      <c r="E6" s="7"/>
      <c r="F6" s="44"/>
      <c r="G6" s="24"/>
      <c r="H6" s="24"/>
      <c r="I6" s="24">
        <f t="shared" ref="I6:I9" si="0">TRUNC(E6*(1+F6),2)</f>
        <v>0</v>
      </c>
      <c r="J6" s="24"/>
      <c r="K6" s="24"/>
      <c r="L6" s="24">
        <f t="shared" ref="L6:L9" si="1">ROUND(I6*D6,2)</f>
        <v>0</v>
      </c>
      <c r="M6" s="8"/>
    </row>
    <row r="7" spans="1:13" ht="24" customHeight="1" x14ac:dyDescent="0.2">
      <c r="A7" s="4" t="s">
        <v>28</v>
      </c>
      <c r="B7" s="4" t="s">
        <v>34</v>
      </c>
      <c r="C7" s="5" t="s">
        <v>27</v>
      </c>
      <c r="D7" s="6">
        <v>100</v>
      </c>
      <c r="E7" s="7"/>
      <c r="F7" s="44"/>
      <c r="G7" s="24"/>
      <c r="H7" s="24"/>
      <c r="I7" s="24">
        <f t="shared" si="0"/>
        <v>0</v>
      </c>
      <c r="J7" s="24"/>
      <c r="K7" s="24"/>
      <c r="L7" s="24">
        <f t="shared" si="1"/>
        <v>0</v>
      </c>
      <c r="M7" s="8"/>
    </row>
    <row r="8" spans="1:13" ht="36" customHeight="1" x14ac:dyDescent="0.2">
      <c r="A8" s="4" t="s">
        <v>35</v>
      </c>
      <c r="B8" s="4" t="s">
        <v>37</v>
      </c>
      <c r="C8" s="5" t="s">
        <v>32</v>
      </c>
      <c r="D8" s="6">
        <v>12</v>
      </c>
      <c r="E8" s="7"/>
      <c r="F8" s="44"/>
      <c r="G8" s="24"/>
      <c r="H8" s="24"/>
      <c r="I8" s="24">
        <f t="shared" si="0"/>
        <v>0</v>
      </c>
      <c r="J8" s="24"/>
      <c r="K8" s="24"/>
      <c r="L8" s="24">
        <f t="shared" si="1"/>
        <v>0</v>
      </c>
      <c r="M8" s="8"/>
    </row>
    <row r="9" spans="1:13" ht="36" customHeight="1" x14ac:dyDescent="0.2">
      <c r="A9" s="4" t="s">
        <v>38</v>
      </c>
      <c r="B9" s="4" t="s">
        <v>40</v>
      </c>
      <c r="C9" s="5" t="s">
        <v>32</v>
      </c>
      <c r="D9" s="6">
        <v>12</v>
      </c>
      <c r="E9" s="7"/>
      <c r="F9" s="44"/>
      <c r="G9" s="24"/>
      <c r="H9" s="24"/>
      <c r="I9" s="24">
        <f t="shared" si="0"/>
        <v>0</v>
      </c>
      <c r="J9" s="24"/>
      <c r="K9" s="24"/>
      <c r="L9" s="24">
        <f t="shared" si="1"/>
        <v>0</v>
      </c>
      <c r="M9" s="8"/>
    </row>
    <row r="10" spans="1:13" ht="24" customHeight="1" x14ac:dyDescent="0.2">
      <c r="A10" s="1" t="s">
        <v>41</v>
      </c>
      <c r="B10" s="1" t="s">
        <v>42</v>
      </c>
      <c r="C10" s="1"/>
      <c r="D10" s="2"/>
      <c r="E10" s="1"/>
      <c r="F10" s="43"/>
      <c r="G10" s="26"/>
      <c r="H10" s="26"/>
      <c r="I10" s="26"/>
      <c r="J10" s="26"/>
      <c r="K10" s="26"/>
      <c r="L10" s="27"/>
      <c r="M10" s="3"/>
    </row>
    <row r="11" spans="1:13" ht="24" customHeight="1" x14ac:dyDescent="0.2">
      <c r="A11" s="4" t="s">
        <v>43</v>
      </c>
      <c r="B11" s="4" t="s">
        <v>45</v>
      </c>
      <c r="C11" s="5" t="s">
        <v>46</v>
      </c>
      <c r="D11" s="6">
        <v>757</v>
      </c>
      <c r="E11" s="7"/>
      <c r="F11" s="44"/>
      <c r="G11" s="24"/>
      <c r="H11" s="24"/>
      <c r="I11" s="24">
        <f t="shared" ref="I11:I12" si="2">TRUNC(E11*(1+F11),2)</f>
        <v>0</v>
      </c>
      <c r="J11" s="24"/>
      <c r="K11" s="24"/>
      <c r="L11" s="24">
        <f t="shared" ref="L11:L12" si="3">ROUND(I11*D11,2)</f>
        <v>0</v>
      </c>
      <c r="M11" s="8"/>
    </row>
    <row r="12" spans="1:13" ht="24" customHeight="1" x14ac:dyDescent="0.2">
      <c r="A12" s="4" t="s">
        <v>47</v>
      </c>
      <c r="B12" s="4" t="s">
        <v>49</v>
      </c>
      <c r="C12" s="5" t="s">
        <v>46</v>
      </c>
      <c r="D12" s="6">
        <v>394</v>
      </c>
      <c r="E12" s="7"/>
      <c r="F12" s="44"/>
      <c r="G12" s="24"/>
      <c r="H12" s="24"/>
      <c r="I12" s="24">
        <f t="shared" si="2"/>
        <v>0</v>
      </c>
      <c r="J12" s="24"/>
      <c r="K12" s="24"/>
      <c r="L12" s="24">
        <f t="shared" si="3"/>
        <v>0</v>
      </c>
      <c r="M12" s="8"/>
    </row>
    <row r="13" spans="1:13" ht="24" customHeight="1" x14ac:dyDescent="0.2">
      <c r="A13" s="1" t="s">
        <v>50</v>
      </c>
      <c r="B13" s="1" t="s">
        <v>51</v>
      </c>
      <c r="C13" s="1"/>
      <c r="D13" s="2"/>
      <c r="E13" s="1"/>
      <c r="F13" s="43"/>
      <c r="G13" s="26"/>
      <c r="H13" s="26"/>
      <c r="I13" s="26"/>
      <c r="J13" s="26"/>
      <c r="K13" s="26"/>
      <c r="L13" s="27"/>
      <c r="M13" s="3"/>
    </row>
    <row r="14" spans="1:13" ht="72" customHeight="1" x14ac:dyDescent="0.2">
      <c r="A14" s="4" t="s">
        <v>52</v>
      </c>
      <c r="B14" s="4" t="s">
        <v>54</v>
      </c>
      <c r="C14" s="5" t="s">
        <v>55</v>
      </c>
      <c r="D14" s="6">
        <v>181.53</v>
      </c>
      <c r="E14" s="7"/>
      <c r="F14" s="44"/>
      <c r="G14" s="24"/>
      <c r="H14" s="24"/>
      <c r="I14" s="24">
        <f t="shared" ref="I14" si="4">TRUNC(E14*(1+F14),2)</f>
        <v>0</v>
      </c>
      <c r="J14" s="24"/>
      <c r="K14" s="24"/>
      <c r="L14" s="24">
        <f t="shared" ref="L14" si="5">ROUND(I14*D14,2)</f>
        <v>0</v>
      </c>
      <c r="M14" s="8"/>
    </row>
    <row r="15" spans="1:13" ht="60" customHeight="1" x14ac:dyDescent="0.2">
      <c r="A15" s="4" t="s">
        <v>56</v>
      </c>
      <c r="B15" s="4" t="s">
        <v>58</v>
      </c>
      <c r="C15" s="5" t="s">
        <v>55</v>
      </c>
      <c r="D15" s="6">
        <v>120.54</v>
      </c>
      <c r="E15" s="7"/>
      <c r="F15" s="44"/>
      <c r="G15" s="24"/>
      <c r="H15" s="24"/>
      <c r="I15" s="24">
        <f t="shared" ref="I15" si="6">TRUNC(E15*(1+F15),2)</f>
        <v>0</v>
      </c>
      <c r="J15" s="24"/>
      <c r="K15" s="24"/>
      <c r="L15" s="24">
        <f t="shared" ref="L15" si="7">ROUND(I15*D15,2)</f>
        <v>0</v>
      </c>
      <c r="M15" s="8"/>
    </row>
    <row r="16" spans="1:13" ht="24" customHeight="1" x14ac:dyDescent="0.2">
      <c r="A16" s="9" t="s">
        <v>59</v>
      </c>
      <c r="B16" s="9" t="s">
        <v>61</v>
      </c>
      <c r="C16" s="10" t="s">
        <v>55</v>
      </c>
      <c r="D16" s="11">
        <v>205.28</v>
      </c>
      <c r="E16" s="12"/>
      <c r="F16" s="45"/>
      <c r="G16" s="29"/>
      <c r="H16" s="29"/>
      <c r="I16" s="29"/>
      <c r="J16" s="29"/>
      <c r="K16" s="29"/>
      <c r="L16" s="29"/>
      <c r="M16" s="13"/>
    </row>
    <row r="17" spans="1:13" ht="36" customHeight="1" x14ac:dyDescent="0.2">
      <c r="A17" s="4" t="s">
        <v>62</v>
      </c>
      <c r="B17" s="4" t="s">
        <v>64</v>
      </c>
      <c r="C17" s="5" t="s">
        <v>55</v>
      </c>
      <c r="D17" s="6">
        <v>59.04</v>
      </c>
      <c r="E17" s="7"/>
      <c r="F17" s="44"/>
      <c r="G17" s="24"/>
      <c r="H17" s="24"/>
      <c r="I17" s="24">
        <f t="shared" ref="I17" si="8">TRUNC(E17*(1+F17),2)</f>
        <v>0</v>
      </c>
      <c r="J17" s="24"/>
      <c r="K17" s="24"/>
      <c r="L17" s="24">
        <f t="shared" ref="L17" si="9">ROUND(I17*D17,2)</f>
        <v>0</v>
      </c>
      <c r="M17" s="8"/>
    </row>
    <row r="18" spans="1:13" ht="48" customHeight="1" x14ac:dyDescent="0.2">
      <c r="A18" s="4" t="s">
        <v>65</v>
      </c>
      <c r="B18" s="4" t="s">
        <v>67</v>
      </c>
      <c r="C18" s="5" t="s">
        <v>55</v>
      </c>
      <c r="D18" s="6">
        <v>533.04</v>
      </c>
      <c r="E18" s="7"/>
      <c r="F18" s="44"/>
      <c r="G18" s="24"/>
      <c r="H18" s="24"/>
      <c r="I18" s="24">
        <f t="shared" ref="I18:I40" si="10">TRUNC(E18*(1+F18),2)</f>
        <v>0</v>
      </c>
      <c r="J18" s="24"/>
      <c r="K18" s="24"/>
      <c r="L18" s="24">
        <f t="shared" ref="L18:L40" si="11">ROUND(I18*D18,2)</f>
        <v>0</v>
      </c>
      <c r="M18" s="8"/>
    </row>
    <row r="19" spans="1:13" ht="36" customHeight="1" x14ac:dyDescent="0.2">
      <c r="A19" s="4" t="s">
        <v>68</v>
      </c>
      <c r="B19" s="4" t="s">
        <v>70</v>
      </c>
      <c r="C19" s="5" t="s">
        <v>71</v>
      </c>
      <c r="D19" s="6">
        <v>5330.4</v>
      </c>
      <c r="E19" s="7"/>
      <c r="F19" s="44"/>
      <c r="G19" s="24"/>
      <c r="H19" s="24"/>
      <c r="I19" s="24">
        <f t="shared" si="10"/>
        <v>0</v>
      </c>
      <c r="J19" s="24"/>
      <c r="K19" s="24"/>
      <c r="L19" s="24">
        <f t="shared" si="11"/>
        <v>0</v>
      </c>
      <c r="M19" s="8"/>
    </row>
    <row r="20" spans="1:13" ht="24" customHeight="1" x14ac:dyDescent="0.2">
      <c r="A20" s="4" t="s">
        <v>72</v>
      </c>
      <c r="B20" s="4" t="s">
        <v>74</v>
      </c>
      <c r="C20" s="5" t="s">
        <v>75</v>
      </c>
      <c r="D20" s="6">
        <v>14.02</v>
      </c>
      <c r="E20" s="7"/>
      <c r="F20" s="44"/>
      <c r="G20" s="24"/>
      <c r="H20" s="24"/>
      <c r="I20" s="24">
        <f t="shared" si="10"/>
        <v>0</v>
      </c>
      <c r="J20" s="24"/>
      <c r="K20" s="24"/>
      <c r="L20" s="24">
        <f t="shared" si="11"/>
        <v>0</v>
      </c>
      <c r="M20" s="8"/>
    </row>
    <row r="21" spans="1:13" ht="48" customHeight="1" x14ac:dyDescent="0.2">
      <c r="A21" s="4" t="s">
        <v>76</v>
      </c>
      <c r="B21" s="4" t="s">
        <v>78</v>
      </c>
      <c r="C21" s="5" t="s">
        <v>79</v>
      </c>
      <c r="D21" s="6">
        <v>192</v>
      </c>
      <c r="E21" s="7"/>
      <c r="F21" s="44"/>
      <c r="G21" s="24"/>
      <c r="H21" s="24"/>
      <c r="I21" s="24">
        <f t="shared" si="10"/>
        <v>0</v>
      </c>
      <c r="J21" s="24"/>
      <c r="K21" s="24"/>
      <c r="L21" s="24">
        <f t="shared" si="11"/>
        <v>0</v>
      </c>
      <c r="M21" s="8"/>
    </row>
    <row r="22" spans="1:13" ht="24" customHeight="1" x14ac:dyDescent="0.2">
      <c r="A22" s="4" t="s">
        <v>80</v>
      </c>
      <c r="B22" s="4" t="s">
        <v>82</v>
      </c>
      <c r="C22" s="5" t="s">
        <v>46</v>
      </c>
      <c r="D22" s="6">
        <v>16</v>
      </c>
      <c r="E22" s="7"/>
      <c r="F22" s="44"/>
      <c r="G22" s="24"/>
      <c r="H22" s="24"/>
      <c r="I22" s="24">
        <f t="shared" si="10"/>
        <v>0</v>
      </c>
      <c r="J22" s="24"/>
      <c r="K22" s="24"/>
      <c r="L22" s="24">
        <f t="shared" si="11"/>
        <v>0</v>
      </c>
      <c r="M22" s="8"/>
    </row>
    <row r="23" spans="1:13" ht="48" customHeight="1" x14ac:dyDescent="0.2">
      <c r="A23" s="4" t="s">
        <v>83</v>
      </c>
      <c r="B23" s="4" t="s">
        <v>85</v>
      </c>
      <c r="C23" s="5" t="s">
        <v>86</v>
      </c>
      <c r="D23" s="6">
        <v>1</v>
      </c>
      <c r="E23" s="7"/>
      <c r="F23" s="44"/>
      <c r="G23" s="24"/>
      <c r="H23" s="24"/>
      <c r="I23" s="24">
        <f t="shared" si="10"/>
        <v>0</v>
      </c>
      <c r="J23" s="24"/>
      <c r="K23" s="24"/>
      <c r="L23" s="24">
        <f t="shared" si="11"/>
        <v>0</v>
      </c>
      <c r="M23" s="8"/>
    </row>
    <row r="24" spans="1:13" ht="24" customHeight="1" x14ac:dyDescent="0.2">
      <c r="A24" s="4" t="s">
        <v>87</v>
      </c>
      <c r="B24" s="4" t="s">
        <v>89</v>
      </c>
      <c r="C24" s="5" t="s">
        <v>90</v>
      </c>
      <c r="D24" s="6">
        <v>1</v>
      </c>
      <c r="E24" s="7"/>
      <c r="F24" s="44"/>
      <c r="G24" s="24"/>
      <c r="H24" s="24"/>
      <c r="I24" s="24">
        <f t="shared" si="10"/>
        <v>0</v>
      </c>
      <c r="J24" s="24"/>
      <c r="K24" s="24"/>
      <c r="L24" s="24">
        <f t="shared" si="11"/>
        <v>0</v>
      </c>
      <c r="M24" s="8"/>
    </row>
    <row r="25" spans="1:13" ht="24" customHeight="1" x14ac:dyDescent="0.2">
      <c r="A25" s="4" t="s">
        <v>91</v>
      </c>
      <c r="B25" s="4" t="s">
        <v>93</v>
      </c>
      <c r="C25" s="5" t="s">
        <v>94</v>
      </c>
      <c r="D25" s="6">
        <v>42</v>
      </c>
      <c r="E25" s="7"/>
      <c r="F25" s="44"/>
      <c r="G25" s="24"/>
      <c r="H25" s="24"/>
      <c r="I25" s="24">
        <f t="shared" si="10"/>
        <v>0</v>
      </c>
      <c r="J25" s="24"/>
      <c r="K25" s="24"/>
      <c r="L25" s="24">
        <f t="shared" si="11"/>
        <v>0</v>
      </c>
      <c r="M25" s="8"/>
    </row>
    <row r="26" spans="1:13" ht="48" customHeight="1" x14ac:dyDescent="0.2">
      <c r="A26" s="4" t="s">
        <v>95</v>
      </c>
      <c r="B26" s="4" t="s">
        <v>97</v>
      </c>
      <c r="C26" s="5" t="s">
        <v>79</v>
      </c>
      <c r="D26" s="6">
        <v>311.41000000000003</v>
      </c>
      <c r="E26" s="7"/>
      <c r="F26" s="44"/>
      <c r="G26" s="24"/>
      <c r="H26" s="24"/>
      <c r="I26" s="24">
        <f t="shared" si="10"/>
        <v>0</v>
      </c>
      <c r="J26" s="24"/>
      <c r="K26" s="24"/>
      <c r="L26" s="24">
        <f t="shared" si="11"/>
        <v>0</v>
      </c>
      <c r="M26" s="8"/>
    </row>
    <row r="27" spans="1:13" ht="24" customHeight="1" x14ac:dyDescent="0.2">
      <c r="A27" s="4" t="s">
        <v>98</v>
      </c>
      <c r="B27" s="4" t="s">
        <v>100</v>
      </c>
      <c r="C27" s="5" t="s">
        <v>90</v>
      </c>
      <c r="D27" s="6">
        <v>2</v>
      </c>
      <c r="E27" s="7"/>
      <c r="F27" s="44"/>
      <c r="G27" s="24"/>
      <c r="H27" s="24"/>
      <c r="I27" s="24">
        <f t="shared" si="10"/>
        <v>0</v>
      </c>
      <c r="J27" s="24"/>
      <c r="K27" s="24"/>
      <c r="L27" s="24">
        <f t="shared" si="11"/>
        <v>0</v>
      </c>
      <c r="M27" s="8"/>
    </row>
    <row r="28" spans="1:13" ht="24" customHeight="1" x14ac:dyDescent="0.2">
      <c r="A28" s="4" t="s">
        <v>101</v>
      </c>
      <c r="B28" s="4" t="s">
        <v>103</v>
      </c>
      <c r="C28" s="5" t="s">
        <v>104</v>
      </c>
      <c r="D28" s="6">
        <v>192</v>
      </c>
      <c r="E28" s="7"/>
      <c r="F28" s="44"/>
      <c r="G28" s="24"/>
      <c r="H28" s="24"/>
      <c r="I28" s="24">
        <f t="shared" si="10"/>
        <v>0</v>
      </c>
      <c r="J28" s="24"/>
      <c r="K28" s="24"/>
      <c r="L28" s="24">
        <f t="shared" si="11"/>
        <v>0</v>
      </c>
      <c r="M28" s="8"/>
    </row>
    <row r="29" spans="1:13" ht="24" customHeight="1" x14ac:dyDescent="0.2">
      <c r="A29" s="4" t="s">
        <v>105</v>
      </c>
      <c r="B29" s="4" t="s">
        <v>107</v>
      </c>
      <c r="C29" s="5" t="s">
        <v>55</v>
      </c>
      <c r="D29" s="6">
        <v>87.19</v>
      </c>
      <c r="E29" s="7"/>
      <c r="F29" s="44"/>
      <c r="G29" s="24"/>
      <c r="H29" s="24"/>
      <c r="I29" s="24">
        <f t="shared" si="10"/>
        <v>0</v>
      </c>
      <c r="J29" s="24"/>
      <c r="K29" s="24"/>
      <c r="L29" s="24">
        <f t="shared" si="11"/>
        <v>0</v>
      </c>
      <c r="M29" s="8"/>
    </row>
    <row r="30" spans="1:13" ht="24" customHeight="1" x14ac:dyDescent="0.2">
      <c r="A30" s="4" t="s">
        <v>108</v>
      </c>
      <c r="B30" s="4" t="s">
        <v>110</v>
      </c>
      <c r="C30" s="5" t="s">
        <v>46</v>
      </c>
      <c r="D30" s="6">
        <v>2</v>
      </c>
      <c r="E30" s="7"/>
      <c r="F30" s="44"/>
      <c r="G30" s="24"/>
      <c r="H30" s="24"/>
      <c r="I30" s="24">
        <f t="shared" si="10"/>
        <v>0</v>
      </c>
      <c r="J30" s="24"/>
      <c r="K30" s="24"/>
      <c r="L30" s="24">
        <f t="shared" si="11"/>
        <v>0</v>
      </c>
      <c r="M30" s="8"/>
    </row>
    <row r="31" spans="1:13" ht="24" customHeight="1" x14ac:dyDescent="0.2">
      <c r="A31" s="4" t="s">
        <v>111</v>
      </c>
      <c r="B31" s="4" t="s">
        <v>113</v>
      </c>
      <c r="C31" s="5" t="s">
        <v>79</v>
      </c>
      <c r="D31" s="6">
        <v>503.41</v>
      </c>
      <c r="E31" s="7"/>
      <c r="F31" s="44"/>
      <c r="G31" s="24"/>
      <c r="H31" s="24"/>
      <c r="I31" s="24">
        <f t="shared" si="10"/>
        <v>0</v>
      </c>
      <c r="J31" s="24"/>
      <c r="K31" s="24"/>
      <c r="L31" s="24">
        <f t="shared" si="11"/>
        <v>0</v>
      </c>
      <c r="M31" s="8"/>
    </row>
    <row r="32" spans="1:13" ht="24" customHeight="1" x14ac:dyDescent="0.2">
      <c r="A32" s="4" t="s">
        <v>114</v>
      </c>
      <c r="B32" s="4" t="s">
        <v>116</v>
      </c>
      <c r="C32" s="5" t="s">
        <v>55</v>
      </c>
      <c r="D32" s="6">
        <v>84.74</v>
      </c>
      <c r="E32" s="7"/>
      <c r="F32" s="44"/>
      <c r="G32" s="24"/>
      <c r="H32" s="24"/>
      <c r="I32" s="24">
        <f t="shared" si="10"/>
        <v>0</v>
      </c>
      <c r="J32" s="24"/>
      <c r="K32" s="24"/>
      <c r="L32" s="24">
        <f t="shared" si="11"/>
        <v>0</v>
      </c>
      <c r="M32" s="8"/>
    </row>
    <row r="33" spans="1:13" ht="48" customHeight="1" x14ac:dyDescent="0.2">
      <c r="A33" s="4" t="s">
        <v>117</v>
      </c>
      <c r="B33" s="4" t="s">
        <v>119</v>
      </c>
      <c r="C33" s="5" t="s">
        <v>32</v>
      </c>
      <c r="D33" s="6">
        <v>90.37</v>
      </c>
      <c r="E33" s="7"/>
      <c r="F33" s="44"/>
      <c r="G33" s="24"/>
      <c r="H33" s="24"/>
      <c r="I33" s="24">
        <f t="shared" si="10"/>
        <v>0</v>
      </c>
      <c r="J33" s="24"/>
      <c r="K33" s="24"/>
      <c r="L33" s="24">
        <f t="shared" si="11"/>
        <v>0</v>
      </c>
      <c r="M33" s="8"/>
    </row>
    <row r="34" spans="1:13" ht="24" customHeight="1" x14ac:dyDescent="0.2">
      <c r="A34" s="4" t="s">
        <v>120</v>
      </c>
      <c r="B34" s="4" t="s">
        <v>122</v>
      </c>
      <c r="C34" s="5" t="s">
        <v>32</v>
      </c>
      <c r="D34" s="6">
        <v>90.37</v>
      </c>
      <c r="E34" s="7"/>
      <c r="F34" s="44"/>
      <c r="G34" s="24"/>
      <c r="H34" s="24"/>
      <c r="I34" s="24">
        <f t="shared" si="10"/>
        <v>0</v>
      </c>
      <c r="J34" s="24"/>
      <c r="K34" s="24"/>
      <c r="L34" s="24">
        <f t="shared" si="11"/>
        <v>0</v>
      </c>
      <c r="M34" s="8"/>
    </row>
    <row r="35" spans="1:13" ht="36" customHeight="1" x14ac:dyDescent="0.2">
      <c r="A35" s="4" t="s">
        <v>123</v>
      </c>
      <c r="B35" s="4" t="s">
        <v>125</v>
      </c>
      <c r="C35" s="5" t="s">
        <v>32</v>
      </c>
      <c r="D35" s="6">
        <v>22.79</v>
      </c>
      <c r="E35" s="7"/>
      <c r="F35" s="44"/>
      <c r="G35" s="24"/>
      <c r="H35" s="24"/>
      <c r="I35" s="24">
        <f t="shared" si="10"/>
        <v>0</v>
      </c>
      <c r="J35" s="24"/>
      <c r="K35" s="24"/>
      <c r="L35" s="24">
        <f t="shared" si="11"/>
        <v>0</v>
      </c>
      <c r="M35" s="8"/>
    </row>
    <row r="36" spans="1:13" ht="24" customHeight="1" x14ac:dyDescent="0.2">
      <c r="A36" s="4" t="s">
        <v>126</v>
      </c>
      <c r="B36" s="4" t="s">
        <v>128</v>
      </c>
      <c r="C36" s="5" t="s">
        <v>32</v>
      </c>
      <c r="D36" s="6">
        <v>22.79</v>
      </c>
      <c r="E36" s="7"/>
      <c r="F36" s="44"/>
      <c r="G36" s="24"/>
      <c r="H36" s="24"/>
      <c r="I36" s="24">
        <f t="shared" si="10"/>
        <v>0</v>
      </c>
      <c r="J36" s="24"/>
      <c r="K36" s="24"/>
      <c r="L36" s="24">
        <f t="shared" si="11"/>
        <v>0</v>
      </c>
      <c r="M36" s="8"/>
    </row>
    <row r="37" spans="1:13" ht="24" customHeight="1" x14ac:dyDescent="0.2">
      <c r="A37" s="4" t="s">
        <v>129</v>
      </c>
      <c r="B37" s="4" t="s">
        <v>131</v>
      </c>
      <c r="C37" s="5" t="s">
        <v>32</v>
      </c>
      <c r="D37" s="6">
        <v>1.38</v>
      </c>
      <c r="E37" s="7"/>
      <c r="F37" s="44"/>
      <c r="G37" s="24"/>
      <c r="H37" s="24"/>
      <c r="I37" s="24">
        <f t="shared" si="10"/>
        <v>0</v>
      </c>
      <c r="J37" s="24"/>
      <c r="K37" s="24"/>
      <c r="L37" s="24">
        <f t="shared" si="11"/>
        <v>0</v>
      </c>
      <c r="M37" s="8"/>
    </row>
    <row r="38" spans="1:13" ht="24" customHeight="1" x14ac:dyDescent="0.2">
      <c r="A38" s="4" t="s">
        <v>132</v>
      </c>
      <c r="B38" s="4" t="s">
        <v>134</v>
      </c>
      <c r="C38" s="5" t="s">
        <v>32</v>
      </c>
      <c r="D38" s="6">
        <v>3.14</v>
      </c>
      <c r="E38" s="7"/>
      <c r="F38" s="44"/>
      <c r="G38" s="24"/>
      <c r="H38" s="24"/>
      <c r="I38" s="24">
        <f t="shared" si="10"/>
        <v>0</v>
      </c>
      <c r="J38" s="24"/>
      <c r="K38" s="24"/>
      <c r="L38" s="24">
        <f t="shared" si="11"/>
        <v>0</v>
      </c>
      <c r="M38" s="8"/>
    </row>
    <row r="39" spans="1:13" ht="24" customHeight="1" x14ac:dyDescent="0.2">
      <c r="A39" s="4" t="s">
        <v>135</v>
      </c>
      <c r="B39" s="4" t="s">
        <v>137</v>
      </c>
      <c r="C39" s="5" t="s">
        <v>32</v>
      </c>
      <c r="D39" s="6">
        <v>14.14</v>
      </c>
      <c r="E39" s="7"/>
      <c r="F39" s="44"/>
      <c r="G39" s="24"/>
      <c r="H39" s="24"/>
      <c r="I39" s="24">
        <f t="shared" si="10"/>
        <v>0</v>
      </c>
      <c r="J39" s="24"/>
      <c r="K39" s="24"/>
      <c r="L39" s="24">
        <f t="shared" si="11"/>
        <v>0</v>
      </c>
      <c r="M39" s="8"/>
    </row>
    <row r="40" spans="1:13" ht="24" customHeight="1" x14ac:dyDescent="0.2">
      <c r="A40" s="4" t="s">
        <v>138</v>
      </c>
      <c r="B40" s="4" t="s">
        <v>140</v>
      </c>
      <c r="C40" s="5" t="s">
        <v>32</v>
      </c>
      <c r="D40" s="6">
        <v>11</v>
      </c>
      <c r="E40" s="7"/>
      <c r="F40" s="44"/>
      <c r="G40" s="24"/>
      <c r="H40" s="24"/>
      <c r="I40" s="24">
        <f t="shared" si="10"/>
        <v>0</v>
      </c>
      <c r="J40" s="24"/>
      <c r="K40" s="24"/>
      <c r="L40" s="24">
        <f t="shared" si="11"/>
        <v>0</v>
      </c>
      <c r="M40" s="8"/>
    </row>
    <row r="41" spans="1:13" x14ac:dyDescent="0.2">
      <c r="A41" s="15"/>
      <c r="B41" s="15"/>
      <c r="C41" s="15"/>
      <c r="D41" s="15"/>
      <c r="E41" s="15"/>
      <c r="F41" s="46"/>
      <c r="G41" s="33"/>
      <c r="H41" s="33"/>
      <c r="I41" s="33"/>
      <c r="J41" s="33"/>
      <c r="K41" s="33"/>
      <c r="L41" s="33"/>
      <c r="M41" s="15"/>
    </row>
    <row r="42" spans="1:13" x14ac:dyDescent="0.2">
      <c r="A42" s="17"/>
      <c r="B42" s="17"/>
      <c r="C42" s="17"/>
      <c r="D42" s="17"/>
      <c r="E42" s="17"/>
      <c r="F42" s="47"/>
      <c r="G42" s="32"/>
      <c r="H42" s="32"/>
      <c r="I42" s="32"/>
      <c r="J42" s="32"/>
      <c r="K42" s="32"/>
      <c r="L42" s="32"/>
      <c r="M42" s="17"/>
    </row>
    <row r="43" spans="1:13" x14ac:dyDescent="0.2">
      <c r="A43" s="22"/>
      <c r="B43" s="16"/>
      <c r="C43" s="15"/>
      <c r="D43" s="15"/>
      <c r="E43" s="15"/>
      <c r="F43" s="46"/>
      <c r="G43" s="33"/>
      <c r="H43" s="33"/>
      <c r="I43" s="61"/>
      <c r="J43" s="62"/>
      <c r="K43" s="66"/>
      <c r="L43" s="60"/>
      <c r="M43" s="60"/>
    </row>
    <row r="44" spans="1:13" ht="15" x14ac:dyDescent="0.2">
      <c r="A44" s="22"/>
      <c r="B44" s="16"/>
      <c r="C44" s="15"/>
      <c r="D44" s="15"/>
      <c r="E44" s="15"/>
      <c r="F44" s="46"/>
      <c r="G44" s="33"/>
      <c r="H44" s="33"/>
      <c r="I44" s="65" t="s">
        <v>142</v>
      </c>
      <c r="J44" s="65"/>
      <c r="K44" s="65"/>
      <c r="L44" s="65"/>
      <c r="M44" s="22"/>
    </row>
    <row r="45" spans="1:13" ht="15" x14ac:dyDescent="0.2">
      <c r="A45" s="22"/>
      <c r="B45" s="16"/>
      <c r="C45" s="15"/>
      <c r="D45" s="15"/>
      <c r="E45" s="15"/>
      <c r="F45" s="46"/>
      <c r="G45" s="33"/>
      <c r="H45" s="33"/>
      <c r="I45" s="65" t="s">
        <v>143</v>
      </c>
      <c r="J45" s="65"/>
      <c r="K45" s="65"/>
      <c r="L45" s="65"/>
      <c r="M45" s="22"/>
    </row>
    <row r="46" spans="1:13" ht="15" x14ac:dyDescent="0.2">
      <c r="A46" s="14"/>
      <c r="B46" s="14"/>
      <c r="C46" s="14"/>
      <c r="D46" s="14"/>
      <c r="E46" s="14"/>
      <c r="F46" s="48"/>
      <c r="G46" s="51"/>
      <c r="H46" s="51"/>
      <c r="I46" s="65" t="s">
        <v>144</v>
      </c>
      <c r="J46" s="65"/>
      <c r="K46" s="65"/>
      <c r="L46" s="65"/>
      <c r="M46" s="14"/>
    </row>
    <row r="47" spans="1:13" ht="69.95" customHeight="1" x14ac:dyDescent="0.2">
      <c r="A47" s="64"/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</row>
  </sheetData>
  <mergeCells count="19">
    <mergeCell ref="A1:M1"/>
    <mergeCell ref="A2:A3"/>
    <mergeCell ref="B2:B3"/>
    <mergeCell ref="C2:C3"/>
    <mergeCell ref="D2:D3"/>
    <mergeCell ref="E2:E3"/>
    <mergeCell ref="G2:I2"/>
    <mergeCell ref="J2:L2"/>
    <mergeCell ref="M2:M3"/>
    <mergeCell ref="F2:F3"/>
    <mergeCell ref="I45:J45"/>
    <mergeCell ref="A47:M47"/>
    <mergeCell ref="I43:J43"/>
    <mergeCell ref="K43:M43"/>
    <mergeCell ref="I44:J44"/>
    <mergeCell ref="I46:J46"/>
    <mergeCell ref="K44:L44"/>
    <mergeCell ref="K45:L45"/>
    <mergeCell ref="K46:L46"/>
  </mergeCells>
  <pageMargins left="0.5" right="0.5" top="1" bottom="1" header="0.5" footer="0.5"/>
  <pageSetup paperSize="9" fitToHeight="0" orientation="landscape" r:id="rId1"/>
  <headerFooter>
    <oddHeader>&amp;L &amp;CMinha Empresa
CNPJ:  &amp;R</oddHeader>
    <oddFooter>&amp;L &amp;C  -  -  / RS
51991955398 / jpureza@comusa.rs.gov.br 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D1659-8995-4378-8F48-B7E6E9FCB9A2}">
  <dimension ref="A1:C7"/>
  <sheetViews>
    <sheetView workbookViewId="0">
      <selection activeCell="C5" sqref="C5"/>
    </sheetView>
  </sheetViews>
  <sheetFormatPr defaultRowHeight="14.25" x14ac:dyDescent="0.2"/>
  <cols>
    <col min="1" max="1" width="18.375" customWidth="1"/>
    <col min="2" max="2" width="11" customWidth="1"/>
    <col min="3" max="3" width="16.875" bestFit="1" customWidth="1"/>
  </cols>
  <sheetData>
    <row r="1" spans="1:3" ht="17.25" thickBot="1" x14ac:dyDescent="0.25">
      <c r="A1" s="76" t="s">
        <v>146</v>
      </c>
      <c r="B1" s="77"/>
      <c r="C1" s="78"/>
    </row>
    <row r="2" spans="1:3" ht="33.75" thickBot="1" x14ac:dyDescent="0.25">
      <c r="A2" s="34" t="s">
        <v>147</v>
      </c>
      <c r="B2" s="35" t="s">
        <v>148</v>
      </c>
      <c r="C2" s="36" t="s">
        <v>149</v>
      </c>
    </row>
    <row r="3" spans="1:3" ht="17.25" thickBot="1" x14ac:dyDescent="0.25">
      <c r="A3" s="37" t="s">
        <v>150</v>
      </c>
      <c r="B3" s="38">
        <v>0.2</v>
      </c>
      <c r="C3" s="39">
        <f>ROUND(0.2*C$7,2)</f>
        <v>304301.51</v>
      </c>
    </row>
    <row r="4" spans="1:3" ht="17.25" thickBot="1" x14ac:dyDescent="0.25">
      <c r="A4" s="37" t="s">
        <v>151</v>
      </c>
      <c r="B4" s="38">
        <v>0.3</v>
      </c>
      <c r="C4" s="39">
        <f>ROUND(0.3*C$7,2)</f>
        <v>456452.27</v>
      </c>
    </row>
    <row r="5" spans="1:3" ht="17.25" thickBot="1" x14ac:dyDescent="0.25">
      <c r="A5" s="37" t="s">
        <v>152</v>
      </c>
      <c r="B5" s="38">
        <v>0.3</v>
      </c>
      <c r="C5" s="39">
        <f>ROUND(0.3*C$7,2)</f>
        <v>456452.27</v>
      </c>
    </row>
    <row r="6" spans="1:3" ht="17.25" thickBot="1" x14ac:dyDescent="0.25">
      <c r="A6" s="37" t="s">
        <v>153</v>
      </c>
      <c r="B6" s="38">
        <v>0.2</v>
      </c>
      <c r="C6" s="39">
        <f t="shared" ref="C6" si="0">ROUND(0.2*C$7,2)</f>
        <v>304301.51</v>
      </c>
    </row>
    <row r="7" spans="1:3" ht="18.75" thickBot="1" x14ac:dyDescent="0.25">
      <c r="A7" s="40" t="s">
        <v>154</v>
      </c>
      <c r="B7" s="41">
        <v>1</v>
      </c>
      <c r="C7" s="42">
        <v>1521507.56</v>
      </c>
    </row>
  </sheetData>
  <sheetProtection algorithmName="SHA-512" hashValue="ID9rzYHnWAr9nMtBgcU8pbIFewQXcLti9Ro210ORDMm7gW2fm7VPbgCM34Ys7HIhbPdF5Vi8K30+s/HhJoJHJw==" saltValue="wlmvFDKZsRd4gNNJJAVgPw==" spinCount="100000" sheet="1" objects="1" scenarios="1"/>
  <mergeCells count="1">
    <mergeCell ref="A1:C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Orçamento Sintético</vt:lpstr>
      <vt:lpstr>PROPOSTA</vt:lpstr>
      <vt:lpstr>CRONOGRAMA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Meiriane Taise Fuchs</cp:lastModifiedBy>
  <cp:revision>0</cp:revision>
  <dcterms:created xsi:type="dcterms:W3CDTF">2022-06-23T18:05:23Z</dcterms:created>
  <dcterms:modified xsi:type="dcterms:W3CDTF">2022-08-05T17:13:45Z</dcterms:modified>
</cp:coreProperties>
</file>