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Plan1!$A$1:$M$81</definedName>
  </definedNames>
  <calcPr calcId="145621"/>
</workbook>
</file>

<file path=xl/calcChain.xml><?xml version="1.0" encoding="utf-8"?>
<calcChain xmlns="http://schemas.openxmlformats.org/spreadsheetml/2006/main">
  <c r="J77" i="1" l="1"/>
  <c r="K77" i="1" s="1"/>
  <c r="J76" i="1"/>
  <c r="J75" i="1"/>
  <c r="K75" i="1" s="1"/>
  <c r="J74" i="1"/>
  <c r="K74" i="1" s="1"/>
  <c r="J73" i="1"/>
  <c r="K73" i="1" s="1"/>
  <c r="J72" i="1"/>
  <c r="J69" i="1"/>
  <c r="K69" i="1" s="1"/>
  <c r="J68" i="1"/>
  <c r="K68" i="1" s="1"/>
  <c r="J67" i="1"/>
  <c r="K67" i="1" s="1"/>
  <c r="J64" i="1"/>
  <c r="K64" i="1" s="1"/>
  <c r="J63" i="1"/>
  <c r="K63" i="1" s="1"/>
  <c r="J62" i="1"/>
  <c r="K62" i="1" s="1"/>
  <c r="J61" i="1"/>
  <c r="K61" i="1" s="1"/>
  <c r="J60" i="1"/>
  <c r="K60" i="1" s="1"/>
  <c r="J57" i="1"/>
  <c r="K57" i="1" s="1"/>
  <c r="J53" i="1"/>
  <c r="K53" i="1" s="1"/>
  <c r="K76" i="1"/>
  <c r="K72" i="1"/>
  <c r="J52" i="1"/>
  <c r="K52" i="1" s="1"/>
  <c r="H79" i="1"/>
  <c r="H77" i="1"/>
  <c r="H76" i="1"/>
  <c r="H75" i="1"/>
  <c r="H74" i="1"/>
  <c r="H73" i="1"/>
  <c r="H72" i="1"/>
  <c r="H69" i="1"/>
  <c r="H68" i="1"/>
  <c r="H67" i="1"/>
  <c r="H64" i="1"/>
  <c r="H63" i="1"/>
  <c r="H62" i="1"/>
  <c r="H61" i="1"/>
  <c r="H60" i="1"/>
  <c r="H57" i="1"/>
  <c r="H53" i="1"/>
  <c r="H52" i="1"/>
  <c r="K42" i="1"/>
  <c r="K39" i="1"/>
  <c r="J39" i="1"/>
  <c r="H39" i="1"/>
  <c r="K29" i="1"/>
  <c r="K25" i="1"/>
  <c r="K24" i="1"/>
  <c r="K21" i="1"/>
  <c r="K20" i="1"/>
  <c r="K19" i="1"/>
  <c r="K18" i="1"/>
  <c r="K17" i="1"/>
  <c r="K16" i="1"/>
  <c r="K15" i="1"/>
  <c r="K14" i="1"/>
  <c r="K13" i="1"/>
  <c r="K12" i="1"/>
  <c r="J25" i="1"/>
  <c r="J24" i="1"/>
  <c r="J21" i="1"/>
  <c r="J20" i="1"/>
  <c r="J19" i="1"/>
  <c r="J18" i="1"/>
  <c r="J17" i="1"/>
  <c r="J16" i="1"/>
  <c r="J15" i="1"/>
  <c r="J14" i="1"/>
  <c r="J13" i="1"/>
  <c r="J12" i="1"/>
  <c r="H29" i="1"/>
  <c r="H25" i="1"/>
  <c r="H24" i="1"/>
  <c r="H21" i="1"/>
  <c r="H20" i="1"/>
  <c r="H19" i="1"/>
  <c r="H18" i="1"/>
  <c r="H17" i="1"/>
  <c r="H16" i="1"/>
  <c r="H15" i="1"/>
  <c r="H14" i="1"/>
  <c r="H13" i="1"/>
  <c r="H12" i="1"/>
  <c r="K79" i="1" l="1"/>
</calcChain>
</file>

<file path=xl/sharedStrings.xml><?xml version="1.0" encoding="utf-8"?>
<sst xmlns="http://schemas.openxmlformats.org/spreadsheetml/2006/main" count="340" uniqueCount="120">
  <si>
    <t xml:space="preserve">               SERVIÇOS DE ÁGUA E ESGOTO DE NOVO HAMBURGO</t>
  </si>
  <si>
    <t>Data base do orçamento:</t>
  </si>
  <si>
    <t>DEMONSTRATIVO DA COMPOSIÇÃO DO CUSTO UNITÁRIO</t>
  </si>
  <si>
    <t>AGO DE 2020</t>
  </si>
  <si>
    <t>MUNICÍPIO: NOVO HAMBURGO</t>
  </si>
  <si>
    <t>I - SERVIÇOS PRELIMINARES</t>
  </si>
  <si>
    <t>OBRA: TERRAPLENAGEM ETE LUIZ RAU</t>
  </si>
  <si>
    <t>ITEM</t>
  </si>
  <si>
    <t>DISCRIMINAÇÃO</t>
  </si>
  <si>
    <t>CÓDIGO</t>
  </si>
  <si>
    <t>UN</t>
  </si>
  <si>
    <t>QTDE</t>
  </si>
  <si>
    <t>CUSTO</t>
  </si>
  <si>
    <t>B.D.I. APLICADO</t>
  </si>
  <si>
    <t>PREÇO MÁXIMO ADMISSÍVEL</t>
  </si>
  <si>
    <t>QUANT</t>
  </si>
  <si>
    <t>(SEM B.D.I.)</t>
  </si>
  <si>
    <t>(COM B.D.I.)</t>
  </si>
  <si>
    <t>UNITÁRIO</t>
  </si>
  <si>
    <t>TOTAL</t>
  </si>
  <si>
    <t>CANTEIRO DE OBRAS</t>
  </si>
  <si>
    <t/>
  </si>
  <si>
    <t>1.1</t>
  </si>
  <si>
    <t>Construção do Canteiro</t>
  </si>
  <si>
    <t>1.1.1</t>
  </si>
  <si>
    <t>Ligação provisória de água e esgotos</t>
  </si>
  <si>
    <t>###</t>
  </si>
  <si>
    <t>un</t>
  </si>
  <si>
    <t>1.1.2</t>
  </si>
  <si>
    <t>Ligação provisória de força e luz</t>
  </si>
  <si>
    <t>1.1.3</t>
  </si>
  <si>
    <t>Ponto de água externo</t>
  </si>
  <si>
    <t>1.1.4</t>
  </si>
  <si>
    <t>Ponto de luz externo</t>
  </si>
  <si>
    <t>1.1.5</t>
  </si>
  <si>
    <t>Escritório módulo básico em chapa de madeira compensada</t>
  </si>
  <si>
    <t>m²</t>
  </si>
  <si>
    <t>792,38</t>
  </si>
  <si>
    <t>1.1.6</t>
  </si>
  <si>
    <t>Refeitório módulo básico em chapa de madeira compensada 10 m²</t>
  </si>
  <si>
    <t>431,17</t>
  </si>
  <si>
    <t>1.1.7</t>
  </si>
  <si>
    <t>Sanitário módulo 3 m²</t>
  </si>
  <si>
    <t>719,01</t>
  </si>
  <si>
    <t>1.1.8</t>
  </si>
  <si>
    <t>Cerca padrão para canteiro de obra</t>
  </si>
  <si>
    <t>m</t>
  </si>
  <si>
    <t>30,48</t>
  </si>
  <si>
    <t>1.1.9</t>
  </si>
  <si>
    <t>Placa do agente financiador - 3m²</t>
  </si>
  <si>
    <t>1.1.10</t>
  </si>
  <si>
    <t>Portão</t>
  </si>
  <si>
    <t>1.2</t>
  </si>
  <si>
    <t>Mobilização e Desmobilização</t>
  </si>
  <si>
    <t>1.2.1</t>
  </si>
  <si>
    <t>Mobilização do canteiro</t>
  </si>
  <si>
    <t>1.2.2</t>
  </si>
  <si>
    <t>Desmobilização do canteiro</t>
  </si>
  <si>
    <t xml:space="preserve">TOTAL SEM B.D.I. </t>
  </si>
  <si>
    <t xml:space="preserve">TOTAL COM B.D.I. </t>
  </si>
  <si>
    <t>II - ADMINISTRAÇÃO LOCAL</t>
  </si>
  <si>
    <t>Operação e Supervisão do Canteiro</t>
  </si>
  <si>
    <t>Administração local</t>
  </si>
  <si>
    <t>III - TERRAPLENAGEM</t>
  </si>
  <si>
    <t>SERVIÇOS PRELIMINARES</t>
  </si>
  <si>
    <t>Desmatamento ou Supressão Vegetal</t>
  </si>
  <si>
    <t>Limpeza mecanizada de camada vegetal e pequenas árvores (diâmetro de tronco &lt; 0,20 m)</t>
  </si>
  <si>
    <t>0,26</t>
  </si>
  <si>
    <t>Recorte de Árvores 5 cm &lt; DAP &lt; 15 cm</t>
  </si>
  <si>
    <t>MOVIMENTO DE SOLO</t>
  </si>
  <si>
    <t>2.1</t>
  </si>
  <si>
    <t>Escavação de Solo Localizada</t>
  </si>
  <si>
    <t>2.2.1</t>
  </si>
  <si>
    <t>Escavação em solo de 1ª categoria</t>
  </si>
  <si>
    <t>m3</t>
  </si>
  <si>
    <t>2,78</t>
  </si>
  <si>
    <t>2.2</t>
  </si>
  <si>
    <t>Aterro, Reaterro, Lastro, Espalhamento e Nivelamento</t>
  </si>
  <si>
    <t>2.1.1</t>
  </si>
  <si>
    <t>Argila</t>
  </si>
  <si>
    <t>***</t>
  </si>
  <si>
    <t>m³</t>
  </si>
  <si>
    <t>16,50</t>
  </si>
  <si>
    <t>2.1.2</t>
  </si>
  <si>
    <t>Areia</t>
  </si>
  <si>
    <t>60,00</t>
  </si>
  <si>
    <t>2.1.3</t>
  </si>
  <si>
    <t>Execução de enrocamento - inclui material e transporte</t>
  </si>
  <si>
    <t>2.1.4</t>
  </si>
  <si>
    <t>Execução e compactação de aterro argiloso</t>
  </si>
  <si>
    <t>6,78</t>
  </si>
  <si>
    <t>2.1.5</t>
  </si>
  <si>
    <t>Execução de espalhamento de areia</t>
  </si>
  <si>
    <t>0,91</t>
  </si>
  <si>
    <t>2.3</t>
  </si>
  <si>
    <t>Carga, Transporte, Descarga</t>
  </si>
  <si>
    <t>2.3.1</t>
  </si>
  <si>
    <t>Transporte de argila para empréstimo até 30km</t>
  </si>
  <si>
    <t>m3xkm</t>
  </si>
  <si>
    <t>1,31</t>
  </si>
  <si>
    <t>2.3.2</t>
  </si>
  <si>
    <t>Transporte de areia para empréstimo até 30km</t>
  </si>
  <si>
    <t>2.3.3</t>
  </si>
  <si>
    <t>Transporte de solos para bota-fora até 30km</t>
  </si>
  <si>
    <t>LAGOA DE AMORTECIMENTO</t>
  </si>
  <si>
    <t>3.1</t>
  </si>
  <si>
    <t>Execução proteção mecânica em concreto simples</t>
  </si>
  <si>
    <t>3.2</t>
  </si>
  <si>
    <t>Bombeamento de concreto</t>
  </si>
  <si>
    <t>30,47</t>
  </si>
  <si>
    <t>3.3</t>
  </si>
  <si>
    <t>Manta termoplastica, pead, geomembrana lisa, e = 1,00 mm</t>
  </si>
  <si>
    <t>18,18</t>
  </si>
  <si>
    <t>3.4</t>
  </si>
  <si>
    <t>Execução de solda em manta PEAD</t>
  </si>
  <si>
    <t>3.5</t>
  </si>
  <si>
    <t>Execução de drenos em tubos drenantes, DN100mm envolto em geotêxtil</t>
  </si>
  <si>
    <t>3.6</t>
  </si>
  <si>
    <t>Execucao de dreno com manta geotextil 400 g/m2</t>
  </si>
  <si>
    <t>10,84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</si>
</sst>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\$#,##0\ ;\(\$#,##0\)"/>
    <numFmt numFmtId="167" formatCode="\$#,##0.00\ ;\(\$#,##0.00\)"/>
    <numFmt numFmtId="168" formatCode="00"/>
    <numFmt numFmtId="178" formatCode="_([$R$ -416]* #,##0.00_);_([$R$ -416]* \(#,##0.00\);_([$R$ -416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24"/>
      <name val="Arial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sz val="10"/>
      <color indexed="24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  <font>
      <sz val="8.5"/>
      <color indexed="24"/>
      <name val="Arial"/>
      <family val="2"/>
    </font>
    <font>
      <sz val="8.5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2"/>
      <name val="Arial Narrow"/>
      <family val="2"/>
    </font>
    <font>
      <b/>
      <sz val="9"/>
      <color theme="1"/>
      <name val="Arial Narrow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2" fillId="0" borderId="0"/>
    <xf numFmtId="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5" fillId="0" borderId="0"/>
    <xf numFmtId="0" fontId="1" fillId="0" borderId="0"/>
    <xf numFmtId="0" fontId="8" fillId="0" borderId="0"/>
    <xf numFmtId="0" fontId="6" fillId="0" borderId="0"/>
    <xf numFmtId="0" fontId="8" fillId="0" borderId="0"/>
    <xf numFmtId="10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8" fillId="0" borderId="1" applyNumberFormat="0" applyFont="0" applyFill="0" applyAlignment="0" applyProtection="0"/>
    <xf numFmtId="0" fontId="16" fillId="0" borderId="0"/>
    <xf numFmtId="4" fontId="8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4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</cellStyleXfs>
  <cellXfs count="117">
    <xf numFmtId="0" fontId="0" fillId="0" borderId="0" xfId="0"/>
    <xf numFmtId="165" fontId="12" fillId="0" borderId="2" xfId="14" applyNumberFormat="1" applyFont="1" applyBorder="1" applyAlignment="1" applyProtection="1">
      <alignment horizontal="right" vertical="center"/>
      <protection locked="0"/>
    </xf>
    <xf numFmtId="1" fontId="12" fillId="0" borderId="2" xfId="14" applyNumberFormat="1" applyFont="1" applyFill="1" applyBorder="1" applyAlignment="1" applyProtection="1">
      <alignment horizontal="left" vertical="center"/>
      <protection locked="0"/>
    </xf>
    <xf numFmtId="0" fontId="12" fillId="0" borderId="2" xfId="14" applyFont="1" applyFill="1" applyBorder="1" applyAlignment="1" applyProtection="1">
      <alignment horizontal="center" vertical="center"/>
    </xf>
    <xf numFmtId="165" fontId="12" fillId="0" borderId="2" xfId="17" applyNumberFormat="1" applyFont="1" applyBorder="1" applyAlignment="1" applyProtection="1">
      <alignment horizontal="right" vertical="center"/>
    </xf>
    <xf numFmtId="41" fontId="12" fillId="0" borderId="2" xfId="14" applyNumberFormat="1" applyFont="1" applyFill="1" applyBorder="1" applyAlignment="1" applyProtection="1">
      <alignment horizontal="center" vertical="center"/>
      <protection locked="0"/>
    </xf>
    <xf numFmtId="10" fontId="12" fillId="0" borderId="3" xfId="16" applyFont="1" applyBorder="1" applyAlignment="1" applyProtection="1">
      <alignment horizontal="center" vertical="center"/>
    </xf>
    <xf numFmtId="43" fontId="12" fillId="0" borderId="2" xfId="17" applyNumberFormat="1" applyFont="1" applyBorder="1" applyAlignment="1" applyProtection="1">
      <alignment horizontal="right" vertical="center"/>
    </xf>
    <xf numFmtId="0" fontId="11" fillId="0" borderId="0" xfId="10" applyFont="1" applyBorder="1" applyAlignment="1" applyProtection="1">
      <alignment horizontal="center" vertical="center"/>
    </xf>
    <xf numFmtId="4" fontId="12" fillId="0" borderId="3" xfId="10" applyNumberFormat="1" applyFont="1" applyBorder="1" applyAlignment="1" applyProtection="1">
      <alignment horizontal="right" vertical="center"/>
    </xf>
    <xf numFmtId="0" fontId="13" fillId="0" borderId="15" xfId="10" applyFont="1" applyBorder="1" applyAlignment="1" applyProtection="1">
      <alignment horizontal="center" vertical="center"/>
    </xf>
    <xf numFmtId="43" fontId="13" fillId="0" borderId="15" xfId="10" applyNumberFormat="1" applyFont="1" applyBorder="1" applyAlignment="1" applyProtection="1">
      <alignment horizontal="center" vertical="center"/>
    </xf>
    <xf numFmtId="49" fontId="12" fillId="0" borderId="3" xfId="1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10" applyFont="1" applyBorder="1" applyAlignment="1" applyProtection="1">
      <alignment horizontal="center" vertical="center"/>
      <protection locked="0"/>
    </xf>
    <xf numFmtId="0" fontId="12" fillId="0" borderId="4" xfId="10" applyNumberFormat="1" applyFont="1" applyFill="1" applyBorder="1" applyAlignment="1" applyProtection="1">
      <alignment horizontal="center" vertical="center"/>
      <protection locked="0"/>
    </xf>
    <xf numFmtId="1" fontId="12" fillId="0" borderId="2" xfId="10" applyNumberFormat="1" applyFont="1" applyFill="1" applyBorder="1" applyAlignment="1" applyProtection="1">
      <alignment horizontal="left" vertical="center"/>
      <protection locked="0"/>
    </xf>
    <xf numFmtId="49" fontId="12" fillId="0" borderId="2" xfId="10" applyNumberFormat="1" applyFont="1" applyFill="1" applyBorder="1" applyAlignment="1" applyProtection="1">
      <alignment horizontal="left" vertical="center" wrapText="1" indent="1"/>
      <protection locked="0"/>
    </xf>
    <xf numFmtId="49" fontId="12" fillId="0" borderId="2" xfId="14" applyNumberFormat="1" applyFont="1" applyFill="1" applyBorder="1" applyAlignment="1" applyProtection="1">
      <alignment horizontal="center" vertical="center"/>
      <protection locked="0"/>
    </xf>
    <xf numFmtId="0" fontId="12" fillId="0" borderId="2" xfId="10" applyNumberFormat="1" applyFont="1" applyFill="1" applyBorder="1" applyAlignment="1" applyProtection="1">
      <alignment horizontal="center" vertical="center"/>
      <protection locked="0"/>
    </xf>
    <xf numFmtId="0" fontId="10" fillId="0" borderId="0" xfId="10" applyFont="1" applyBorder="1" applyAlignment="1" applyProtection="1">
      <alignment vertical="center"/>
    </xf>
    <xf numFmtId="0" fontId="11" fillId="0" borderId="0" xfId="10" applyFont="1" applyBorder="1" applyAlignment="1" applyProtection="1">
      <alignment horizontal="center" vertical="center" wrapText="1"/>
    </xf>
    <xf numFmtId="41" fontId="11" fillId="0" borderId="0" xfId="10" applyNumberFormat="1" applyFont="1" applyBorder="1" applyAlignment="1" applyProtection="1">
      <alignment horizontal="center" vertical="center"/>
    </xf>
    <xf numFmtId="43" fontId="11" fillId="0" borderId="0" xfId="10" applyNumberFormat="1" applyFont="1" applyBorder="1" applyAlignment="1" applyProtection="1">
      <alignment horizontal="right" vertical="center"/>
    </xf>
    <xf numFmtId="4" fontId="11" fillId="0" borderId="0" xfId="10" applyNumberFormat="1" applyFont="1" applyBorder="1" applyAlignment="1" applyProtection="1">
      <alignment horizontal="right" vertical="center"/>
    </xf>
    <xf numFmtId="0" fontId="12" fillId="0" borderId="3" xfId="10" applyNumberFormat="1" applyFont="1" applyBorder="1" applyAlignment="1" applyProtection="1">
      <alignment horizontal="left" vertical="center" indent="1"/>
    </xf>
    <xf numFmtId="4" fontId="12" fillId="0" borderId="2" xfId="10" applyNumberFormat="1" applyFont="1" applyBorder="1" applyAlignment="1" applyProtection="1">
      <alignment horizontal="right" vertical="center"/>
    </xf>
    <xf numFmtId="0" fontId="12" fillId="0" borderId="4" xfId="10" applyNumberFormat="1" applyFont="1" applyFill="1" applyBorder="1" applyAlignment="1" applyProtection="1">
      <alignment horizontal="center" vertical="center"/>
    </xf>
    <xf numFmtId="0" fontId="15" fillId="0" borderId="2" xfId="20" applyFont="1" applyBorder="1" applyAlignment="1" applyProtection="1"/>
    <xf numFmtId="0" fontId="9" fillId="0" borderId="14" xfId="10" applyFont="1" applyBorder="1" applyAlignment="1" applyProtection="1">
      <alignment horizontal="center" vertical="center"/>
      <protection locked="0"/>
    </xf>
    <xf numFmtId="0" fontId="9" fillId="0" borderId="3" xfId="10" applyFont="1" applyBorder="1" applyAlignment="1" applyProtection="1">
      <alignment horizontal="center" vertical="center"/>
      <protection locked="0"/>
    </xf>
    <xf numFmtId="0" fontId="9" fillId="0" borderId="14" xfId="10" applyNumberFormat="1" applyFont="1" applyBorder="1" applyAlignment="1" applyProtection="1">
      <alignment horizontal="left" vertical="center"/>
      <protection locked="0"/>
    </xf>
    <xf numFmtId="0" fontId="9" fillId="0" borderId="3" xfId="10" applyNumberFormat="1" applyFont="1" applyBorder="1" applyAlignment="1" applyProtection="1">
      <alignment horizontal="left" vertical="center"/>
      <protection locked="0"/>
    </xf>
    <xf numFmtId="0" fontId="9" fillId="0" borderId="14" xfId="10" applyNumberFormat="1" applyFont="1" applyBorder="1" applyAlignment="1" applyProtection="1">
      <alignment horizontal="left" vertical="center" indent="1"/>
    </xf>
    <xf numFmtId="0" fontId="9" fillId="0" borderId="3" xfId="10" applyNumberFormat="1" applyFont="1" applyBorder="1" applyAlignment="1" applyProtection="1">
      <alignment horizontal="left" vertical="center" indent="1"/>
    </xf>
    <xf numFmtId="0" fontId="9" fillId="0" borderId="14" xfId="10" applyFont="1" applyBorder="1" applyAlignment="1" applyProtection="1">
      <alignment horizontal="center" vertical="center"/>
    </xf>
    <xf numFmtId="0" fontId="9" fillId="0" borderId="3" xfId="10" applyFont="1" applyBorder="1" applyAlignment="1" applyProtection="1">
      <alignment horizontal="center" vertical="center"/>
    </xf>
    <xf numFmtId="41" fontId="9" fillId="0" borderId="14" xfId="10" applyNumberFormat="1" applyFont="1" applyBorder="1" applyAlignment="1" applyProtection="1">
      <alignment horizontal="right" vertical="center"/>
      <protection locked="0"/>
    </xf>
    <xf numFmtId="41" fontId="9" fillId="0" borderId="3" xfId="10" applyNumberFormat="1" applyFont="1" applyBorder="1" applyAlignment="1" applyProtection="1">
      <alignment horizontal="right" vertical="center"/>
      <protection locked="0"/>
    </xf>
    <xf numFmtId="4" fontId="9" fillId="0" borderId="9" xfId="10" applyNumberFormat="1" applyFont="1" applyBorder="1" applyAlignment="1" applyProtection="1">
      <alignment horizontal="right" vertical="center"/>
    </xf>
    <xf numFmtId="4" fontId="9" fillId="0" borderId="2" xfId="10" applyNumberFormat="1" applyFont="1" applyBorder="1" applyAlignment="1" applyProtection="1">
      <alignment horizontal="right" vertical="center"/>
    </xf>
    <xf numFmtId="4" fontId="9" fillId="0" borderId="14" xfId="10" applyNumberFormat="1" applyFont="1" applyBorder="1" applyAlignment="1" applyProtection="1">
      <alignment horizontal="right" vertical="center"/>
    </xf>
    <xf numFmtId="4" fontId="9" fillId="0" borderId="3" xfId="10" applyNumberFormat="1" applyFont="1" applyBorder="1" applyAlignment="1" applyProtection="1">
      <alignment horizontal="right" vertical="center"/>
    </xf>
    <xf numFmtId="10" fontId="9" fillId="0" borderId="14" xfId="16" applyFont="1" applyBorder="1" applyAlignment="1" applyProtection="1">
      <alignment horizontal="center" vertical="center"/>
    </xf>
    <xf numFmtId="10" fontId="9" fillId="0" borderId="3" xfId="16" applyFont="1" applyBorder="1" applyAlignment="1" applyProtection="1">
      <alignment horizontal="center" vertical="center"/>
    </xf>
    <xf numFmtId="0" fontId="10" fillId="0" borderId="0" xfId="10" applyFont="1" applyBorder="1" applyProtection="1">
      <protection locked="0"/>
    </xf>
    <xf numFmtId="0" fontId="10" fillId="0" borderId="0" xfId="10" applyFont="1" applyProtection="1">
      <protection locked="0"/>
    </xf>
    <xf numFmtId="43" fontId="13" fillId="0" borderId="14" xfId="10" applyNumberFormat="1" applyFont="1" applyBorder="1" applyAlignment="1" applyProtection="1">
      <alignment horizontal="center" vertical="center" wrapText="1"/>
      <protection locked="0"/>
    </xf>
    <xf numFmtId="0" fontId="13" fillId="0" borderId="9" xfId="10" applyFont="1" applyBorder="1" applyAlignment="1" applyProtection="1">
      <alignment horizontal="center" vertical="center" wrapText="1"/>
      <protection locked="0"/>
    </xf>
    <xf numFmtId="0" fontId="12" fillId="0" borderId="3" xfId="10" applyNumberFormat="1" applyFont="1" applyBorder="1" applyAlignment="1" applyProtection="1">
      <alignment horizontal="left" vertical="center"/>
      <protection locked="0"/>
    </xf>
    <xf numFmtId="0" fontId="12" fillId="0" borderId="3" xfId="10" applyFont="1" applyBorder="1" applyAlignment="1" applyProtection="1">
      <alignment horizontal="center" vertical="center"/>
      <protection locked="0"/>
    </xf>
    <xf numFmtId="0" fontId="12" fillId="0" borderId="3" xfId="10" applyFont="1" applyBorder="1" applyAlignment="1" applyProtection="1">
      <alignment horizontal="center" vertical="center"/>
    </xf>
    <xf numFmtId="41" fontId="12" fillId="0" borderId="3" xfId="10" applyNumberFormat="1" applyFont="1" applyBorder="1" applyAlignment="1" applyProtection="1">
      <alignment horizontal="right" vertical="center"/>
      <protection locked="0"/>
    </xf>
    <xf numFmtId="178" fontId="11" fillId="0" borderId="12" xfId="10" applyNumberFormat="1" applyFont="1" applyBorder="1" applyAlignment="1" applyProtection="1">
      <alignment horizontal="right" vertical="center"/>
    </xf>
    <xf numFmtId="178" fontId="11" fillId="0" borderId="15" xfId="10" applyNumberFormat="1" applyFont="1" applyBorder="1" applyAlignment="1" applyProtection="1">
      <alignment horizontal="right" vertical="center"/>
    </xf>
    <xf numFmtId="41" fontId="10" fillId="0" borderId="0" xfId="10" applyNumberFormat="1" applyFont="1" applyProtection="1">
      <protection locked="0"/>
    </xf>
    <xf numFmtId="43" fontId="10" fillId="0" borderId="0" xfId="10" applyNumberFormat="1" applyFont="1" applyProtection="1">
      <protection locked="0"/>
    </xf>
    <xf numFmtId="0" fontId="13" fillId="0" borderId="14" xfId="10" applyFont="1" applyBorder="1" applyAlignment="1" applyProtection="1">
      <alignment horizontal="center" vertical="center" wrapText="1"/>
      <protection locked="0"/>
    </xf>
    <xf numFmtId="0" fontId="11" fillId="0" borderId="12" xfId="10" applyFont="1" applyBorder="1" applyAlignment="1" applyProtection="1">
      <alignment horizontal="right" vertical="center"/>
      <protection locked="0"/>
    </xf>
    <xf numFmtId="0" fontId="11" fillId="0" borderId="13" xfId="10" applyFont="1" applyBorder="1" applyAlignment="1" applyProtection="1">
      <alignment horizontal="right" vertical="center"/>
      <protection locked="0"/>
    </xf>
    <xf numFmtId="41" fontId="11" fillId="0" borderId="12" xfId="10" applyNumberFormat="1" applyFont="1" applyBorder="1" applyAlignment="1" applyProtection="1">
      <alignment horizontal="center" vertical="center"/>
    </xf>
    <xf numFmtId="0" fontId="11" fillId="0" borderId="13" xfId="10" applyNumberFormat="1" applyFont="1" applyBorder="1" applyAlignment="1" applyProtection="1">
      <alignment horizontal="center" vertical="center"/>
    </xf>
    <xf numFmtId="41" fontId="11" fillId="0" borderId="12" xfId="10" applyNumberFormat="1" applyFont="1" applyBorder="1" applyAlignment="1" applyProtection="1">
      <alignment horizontal="right" vertical="center"/>
      <protection locked="0"/>
    </xf>
    <xf numFmtId="41" fontId="11" fillId="0" borderId="13" xfId="10" applyNumberFormat="1" applyFont="1" applyBorder="1" applyAlignment="1" applyProtection="1">
      <alignment horizontal="right" vertical="center"/>
      <protection locked="0"/>
    </xf>
    <xf numFmtId="0" fontId="13" fillId="0" borderId="5" xfId="10" applyFont="1" applyBorder="1" applyAlignment="1" applyProtection="1">
      <alignment horizontal="center" vertical="center" wrapText="1"/>
    </xf>
    <xf numFmtId="0" fontId="13" fillId="0" borderId="6" xfId="10" applyFont="1" applyBorder="1" applyAlignment="1" applyProtection="1">
      <alignment horizontal="center" vertical="center" wrapText="1"/>
    </xf>
    <xf numFmtId="0" fontId="13" fillId="0" borderId="9" xfId="10" applyFont="1" applyBorder="1" applyAlignment="1" applyProtection="1">
      <alignment horizontal="left" vertical="center"/>
    </xf>
    <xf numFmtId="0" fontId="13" fillId="0" borderId="2" xfId="10" applyFont="1" applyBorder="1" applyAlignment="1" applyProtection="1">
      <alignment horizontal="left" vertical="center"/>
    </xf>
    <xf numFmtId="0" fontId="13" fillId="0" borderId="11" xfId="10" applyFont="1" applyBorder="1" applyAlignment="1" applyProtection="1">
      <alignment horizontal="left" vertical="center"/>
    </xf>
    <xf numFmtId="49" fontId="13" fillId="0" borderId="9" xfId="10" applyNumberFormat="1" applyFont="1" applyBorder="1" applyAlignment="1" applyProtection="1">
      <alignment horizontal="center" vertical="center"/>
    </xf>
    <xf numFmtId="49" fontId="13" fillId="0" borderId="2" xfId="10" applyNumberFormat="1" applyFont="1" applyBorder="1" applyAlignment="1" applyProtection="1">
      <alignment horizontal="center" vertical="center"/>
    </xf>
    <xf numFmtId="49" fontId="13" fillId="0" borderId="11" xfId="10" applyNumberFormat="1" applyFont="1" applyBorder="1" applyAlignment="1" applyProtection="1">
      <alignment horizontal="center" vertical="center"/>
    </xf>
    <xf numFmtId="0" fontId="13" fillId="0" borderId="15" xfId="10" applyFont="1" applyBorder="1" applyAlignment="1" applyProtection="1">
      <alignment horizontal="center" vertical="center"/>
    </xf>
    <xf numFmtId="0" fontId="14" fillId="0" borderId="15" xfId="10" applyFont="1" applyBorder="1" applyAlignment="1" applyProtection="1">
      <alignment horizontal="center" vertical="center"/>
    </xf>
    <xf numFmtId="168" fontId="13" fillId="0" borderId="15" xfId="10" applyNumberFormat="1" applyFont="1" applyBorder="1" applyAlignment="1" applyProtection="1">
      <alignment horizontal="center" vertical="center"/>
    </xf>
    <xf numFmtId="41" fontId="13" fillId="0" borderId="15" xfId="10" applyNumberFormat="1" applyFont="1" applyBorder="1" applyAlignment="1" applyProtection="1">
      <alignment horizontal="center" vertical="center" wrapText="1"/>
    </xf>
    <xf numFmtId="41" fontId="14" fillId="0" borderId="15" xfId="10" applyNumberFormat="1" applyFont="1" applyBorder="1" applyAlignment="1" applyProtection="1">
      <alignment horizontal="center" vertical="center" wrapText="1"/>
    </xf>
    <xf numFmtId="0" fontId="13" fillId="0" borderId="14" xfId="10" applyFont="1" applyBorder="1" applyAlignment="1" applyProtection="1">
      <alignment horizontal="center" vertical="center" wrapText="1"/>
    </xf>
    <xf numFmtId="0" fontId="13" fillId="0" borderId="8" xfId="10" applyFont="1" applyBorder="1" applyAlignment="1" applyProtection="1">
      <alignment horizontal="center" vertical="center" wrapText="1"/>
    </xf>
    <xf numFmtId="49" fontId="11" fillId="0" borderId="15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10" applyNumberFormat="1" applyFont="1" applyBorder="1" applyAlignment="1" applyProtection="1">
      <alignment horizontal="left" vertical="center"/>
      <protection locked="0"/>
    </xf>
    <xf numFmtId="49" fontId="11" fillId="0" borderId="7" xfId="10" applyNumberFormat="1" applyFont="1" applyBorder="1" applyAlignment="1" applyProtection="1">
      <alignment horizontal="left" vertical="center"/>
      <protection locked="0"/>
    </xf>
    <xf numFmtId="49" fontId="11" fillId="0" borderId="6" xfId="10" applyNumberFormat="1" applyFont="1" applyBorder="1" applyAlignment="1" applyProtection="1">
      <alignment horizontal="left" vertical="center"/>
      <protection locked="0"/>
    </xf>
    <xf numFmtId="0" fontId="13" fillId="0" borderId="9" xfId="10" applyFont="1" applyBorder="1" applyAlignment="1" applyProtection="1">
      <alignment horizontal="center" vertical="center" wrapText="1"/>
    </xf>
    <xf numFmtId="0" fontId="13" fillId="0" borderId="2" xfId="10" applyFont="1" applyBorder="1" applyAlignment="1" applyProtection="1">
      <alignment horizontal="center" vertical="center" wrapText="1"/>
    </xf>
    <xf numFmtId="0" fontId="13" fillId="0" borderId="11" xfId="10" applyFont="1" applyBorder="1" applyAlignment="1" applyProtection="1">
      <alignment horizontal="center" vertical="center" wrapText="1"/>
    </xf>
    <xf numFmtId="0" fontId="13" fillId="0" borderId="3" xfId="10" applyFont="1" applyBorder="1" applyAlignment="1" applyProtection="1">
      <alignment horizontal="center" vertical="center" wrapText="1"/>
    </xf>
    <xf numFmtId="0" fontId="13" fillId="0" borderId="4" xfId="10" applyFont="1" applyBorder="1" applyAlignment="1" applyProtection="1">
      <alignment horizontal="center" vertical="center" wrapText="1"/>
    </xf>
    <xf numFmtId="0" fontId="17" fillId="0" borderId="7" xfId="1" applyFont="1" applyBorder="1" applyAlignment="1" applyProtection="1">
      <alignment horizontal="center" vertical="center"/>
    </xf>
    <xf numFmtId="0" fontId="11" fillId="0" borderId="7" xfId="1" applyFont="1" applyBorder="1" applyAlignment="1" applyProtection="1">
      <alignment horizontal="center" vertical="top" wrapText="1"/>
    </xf>
    <xf numFmtId="49" fontId="11" fillId="0" borderId="14" xfId="10" applyNumberFormat="1" applyFont="1" applyBorder="1" applyAlignment="1" applyProtection="1">
      <alignment horizontal="left" vertical="center" wrapText="1"/>
      <protection locked="0"/>
    </xf>
    <xf numFmtId="0" fontId="11" fillId="0" borderId="10" xfId="10" applyFont="1" applyBorder="1" applyAlignment="1" applyProtection="1">
      <alignment horizontal="left" vertical="center" wrapText="1"/>
      <protection locked="0"/>
    </xf>
    <xf numFmtId="49" fontId="11" fillId="0" borderId="3" xfId="10" applyNumberFormat="1" applyFont="1" applyBorder="1" applyAlignment="1" applyProtection="1">
      <alignment horizontal="left" vertical="center" wrapText="1"/>
      <protection locked="0"/>
    </xf>
    <xf numFmtId="0" fontId="11" fillId="0" borderId="0" xfId="10" applyFont="1" applyBorder="1" applyAlignment="1" applyProtection="1">
      <alignment horizontal="left" vertical="center" wrapText="1"/>
      <protection locked="0"/>
    </xf>
    <xf numFmtId="41" fontId="11" fillId="0" borderId="14" xfId="10" applyNumberFormat="1" applyFont="1" applyBorder="1" applyAlignment="1" applyProtection="1">
      <alignment horizontal="center" vertical="center" wrapText="1"/>
      <protection locked="0"/>
    </xf>
    <xf numFmtId="41" fontId="11" fillId="0" borderId="10" xfId="10" applyNumberFormat="1" applyFont="1" applyBorder="1" applyAlignment="1" applyProtection="1">
      <alignment horizontal="center" vertical="center" wrapText="1"/>
      <protection locked="0"/>
    </xf>
    <xf numFmtId="41" fontId="11" fillId="0" borderId="8" xfId="10" applyNumberFormat="1" applyFont="1" applyBorder="1" applyAlignment="1" applyProtection="1">
      <alignment horizontal="center" vertical="center" wrapText="1"/>
      <protection locked="0"/>
    </xf>
    <xf numFmtId="41" fontId="11" fillId="0" borderId="3" xfId="10" applyNumberFormat="1" applyFont="1" applyBorder="1" applyAlignment="1" applyProtection="1">
      <alignment horizontal="center" vertical="center" wrapText="1"/>
      <protection locked="0"/>
    </xf>
    <xf numFmtId="41" fontId="11" fillId="0" borderId="0" xfId="10" applyNumberFormat="1" applyFont="1" applyBorder="1" applyAlignment="1" applyProtection="1">
      <alignment horizontal="center" vertical="center" wrapText="1"/>
      <protection locked="0"/>
    </xf>
    <xf numFmtId="41" fontId="11" fillId="0" borderId="4" xfId="10" applyNumberFormat="1" applyFont="1" applyBorder="1" applyAlignment="1" applyProtection="1">
      <alignment horizontal="center" vertical="center" wrapText="1"/>
      <protection locked="0"/>
    </xf>
    <xf numFmtId="0" fontId="13" fillId="0" borderId="14" xfId="10" applyFont="1" applyBorder="1" applyAlignment="1" applyProtection="1">
      <alignment horizontal="center" vertical="center" wrapText="1"/>
      <protection locked="0"/>
    </xf>
    <xf numFmtId="0" fontId="13" fillId="0" borderId="3" xfId="10" applyFont="1" applyBorder="1" applyAlignment="1" applyProtection="1">
      <alignment horizontal="center" vertical="center" wrapText="1"/>
      <protection locked="0"/>
    </xf>
    <xf numFmtId="41" fontId="13" fillId="0" borderId="14" xfId="10" applyNumberFormat="1" applyFont="1" applyBorder="1" applyAlignment="1" applyProtection="1">
      <alignment horizontal="center" vertical="center" wrapText="1"/>
      <protection locked="0"/>
    </xf>
    <xf numFmtId="41" fontId="13" fillId="0" borderId="3" xfId="10" applyNumberFormat="1" applyFont="1" applyBorder="1" applyAlignment="1" applyProtection="1">
      <alignment horizontal="center" vertical="center" wrapText="1"/>
      <protection locked="0"/>
    </xf>
    <xf numFmtId="0" fontId="13" fillId="0" borderId="10" xfId="10" applyFont="1" applyBorder="1" applyAlignment="1" applyProtection="1">
      <alignment horizontal="center" vertical="center" wrapText="1"/>
      <protection locked="0"/>
    </xf>
    <xf numFmtId="0" fontId="13" fillId="0" borderId="0" xfId="10" applyFont="1" applyBorder="1" applyAlignment="1" applyProtection="1">
      <alignment horizontal="center" vertical="center" wrapText="1"/>
      <protection locked="0"/>
    </xf>
    <xf numFmtId="0" fontId="13" fillId="0" borderId="8" xfId="10" applyFont="1" applyBorder="1" applyAlignment="1" applyProtection="1">
      <alignment horizontal="center" vertical="center" wrapText="1"/>
      <protection locked="0"/>
    </xf>
    <xf numFmtId="0" fontId="13" fillId="0" borderId="4" xfId="10" applyFont="1" applyBorder="1" applyAlignment="1" applyProtection="1">
      <alignment horizontal="center" vertical="center" wrapText="1"/>
      <protection locked="0"/>
    </xf>
    <xf numFmtId="49" fontId="11" fillId="0" borderId="3" xfId="10" applyNumberFormat="1" applyFont="1" applyBorder="1" applyAlignment="1" applyProtection="1">
      <alignment horizontal="left" vertical="center"/>
      <protection locked="0"/>
    </xf>
    <xf numFmtId="49" fontId="11" fillId="0" borderId="0" xfId="10" applyNumberFormat="1" applyFont="1" applyBorder="1" applyAlignment="1" applyProtection="1">
      <alignment horizontal="left" vertical="center"/>
      <protection locked="0"/>
    </xf>
    <xf numFmtId="49" fontId="11" fillId="0" borderId="4" xfId="10" applyNumberFormat="1" applyFont="1" applyBorder="1" applyAlignment="1" applyProtection="1">
      <alignment horizontal="left" vertical="center"/>
      <protection locked="0"/>
    </xf>
    <xf numFmtId="49" fontId="11" fillId="0" borderId="11" xfId="15" applyNumberFormat="1" applyFont="1" applyFill="1" applyBorder="1" applyAlignment="1" applyProtection="1">
      <alignment horizontal="center" vertical="center" wrapText="1"/>
      <protection locked="0"/>
    </xf>
    <xf numFmtId="0" fontId="19" fillId="0" borderId="14" xfId="1" applyFont="1" applyBorder="1" applyAlignment="1" applyProtection="1">
      <alignment horizontal="center"/>
    </xf>
    <xf numFmtId="0" fontId="19" fillId="0" borderId="10" xfId="1" applyFont="1" applyBorder="1" applyAlignment="1" applyProtection="1">
      <alignment horizontal="center"/>
    </xf>
    <xf numFmtId="0" fontId="18" fillId="0" borderId="10" xfId="1" applyFont="1" applyBorder="1" applyAlignment="1" applyProtection="1">
      <alignment horizontal="center"/>
    </xf>
    <xf numFmtId="0" fontId="18" fillId="0" borderId="8" xfId="1" applyFont="1" applyBorder="1" applyAlignment="1" applyProtection="1">
      <alignment horizontal="center"/>
    </xf>
    <xf numFmtId="0" fontId="17" fillId="0" borderId="5" xfId="1" applyFont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center" vertical="top" wrapText="1"/>
    </xf>
  </cellXfs>
  <cellStyles count="34">
    <cellStyle name="Comma0" xfId="2"/>
    <cellStyle name="Currency0" xfId="3"/>
    <cellStyle name="Date" xfId="4"/>
    <cellStyle name="Fixed" xfId="5"/>
    <cellStyle name="Heading 1" xfId="6"/>
    <cellStyle name="Heading 2" xfId="7"/>
    <cellStyle name="Hyperlink 2" xfId="22"/>
    <cellStyle name="Moeda 2" xfId="9"/>
    <cellStyle name="Moeda 2 2" xfId="26"/>
    <cellStyle name="Moeda 3" xfId="29"/>
    <cellStyle name="Moeda 4" xfId="8"/>
    <cellStyle name="Normal" xfId="0" builtinId="0"/>
    <cellStyle name="Normal 10" xfId="33"/>
    <cellStyle name="Normal 2" xfId="10"/>
    <cellStyle name="Normal 2 2" xfId="11"/>
    <cellStyle name="Normal 3" xfId="12"/>
    <cellStyle name="Normal 4" xfId="13"/>
    <cellStyle name="Normal 5" xfId="20"/>
    <cellStyle name="Normal 6" xfId="23"/>
    <cellStyle name="Normal 7" xfId="27"/>
    <cellStyle name="Normal 8" xfId="30"/>
    <cellStyle name="Normal 9" xfId="1"/>
    <cellStyle name="Normal_Demonstrativo da Composição do Custo Unitário" xfId="14"/>
    <cellStyle name="Normal_TRAMANDAÍ-SES-Bairro Tiroleza- 05A10" xfId="15"/>
    <cellStyle name="Porcentagem 2" xfId="16"/>
    <cellStyle name="Separador de milhares 2" xfId="24"/>
    <cellStyle name="Separador de milhares 3" xfId="18"/>
    <cellStyle name="Separador de milhares 4" xfId="25"/>
    <cellStyle name="Separador de milhares 5" xfId="21"/>
    <cellStyle name="Separador de milhares 6" xfId="28"/>
    <cellStyle name="Total 2" xfId="19"/>
    <cellStyle name="Vírgula 2" xfId="31"/>
    <cellStyle name="Vírgula 3" xfId="32"/>
    <cellStyle name="Vírgula 4" xfId="17"/>
  </cellStyles>
  <dxfs count="0"/>
  <tableStyles count="1" defaultTableStyle="TableStyleMedium2" defaultPivotStyle="PivotStyleLight16">
    <tableStyle name="compo_novas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190500</xdr:rowOff>
    </xdr:from>
    <xdr:to>
      <xdr:col>2</xdr:col>
      <xdr:colOff>1228844</xdr:colOff>
      <xdr:row>2</xdr:row>
      <xdr:rowOff>230160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81000"/>
          <a:ext cx="1371719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0"/>
  <sheetViews>
    <sheetView showGridLines="0" tabSelected="1" view="pageBreakPreview" topLeftCell="A64" zoomScaleNormal="100" zoomScaleSheetLayoutView="100" workbookViewId="0">
      <selection activeCell="N8" sqref="N8"/>
    </sheetView>
  </sheetViews>
  <sheetFormatPr defaultRowHeight="15" x14ac:dyDescent="0.25"/>
  <cols>
    <col min="1" max="1" width="3" customWidth="1"/>
    <col min="2" max="2" width="4.7109375" customWidth="1"/>
    <col min="3" max="3" width="58.5703125" customWidth="1"/>
    <col min="4" max="4" width="8" customWidth="1"/>
    <col min="5" max="5" width="7.140625" customWidth="1"/>
    <col min="6" max="6" width="7.7109375" customWidth="1"/>
    <col min="7" max="7" width="10.85546875" customWidth="1"/>
    <col min="8" max="8" width="12.42578125" customWidth="1"/>
    <col min="9" max="9" width="8.140625" customWidth="1"/>
    <col min="10" max="10" width="10.85546875" customWidth="1"/>
    <col min="11" max="11" width="12.28515625" customWidth="1"/>
  </cols>
  <sheetData>
    <row r="2" spans="2:11" ht="30" customHeight="1" x14ac:dyDescent="0.35">
      <c r="B2" s="111" t="s">
        <v>0</v>
      </c>
      <c r="C2" s="112"/>
      <c r="D2" s="112"/>
      <c r="E2" s="112"/>
      <c r="F2" s="112"/>
      <c r="G2" s="112"/>
      <c r="H2" s="112"/>
      <c r="I2" s="112"/>
      <c r="J2" s="113" t="s">
        <v>1</v>
      </c>
      <c r="K2" s="114"/>
    </row>
    <row r="3" spans="2:11" ht="30" customHeight="1" x14ac:dyDescent="0.25">
      <c r="B3" s="115" t="s">
        <v>2</v>
      </c>
      <c r="C3" s="87"/>
      <c r="D3" s="87"/>
      <c r="E3" s="87"/>
      <c r="F3" s="87"/>
      <c r="G3" s="87"/>
      <c r="H3" s="87"/>
      <c r="I3" s="87"/>
      <c r="J3" s="88" t="s">
        <v>3</v>
      </c>
      <c r="K3" s="116"/>
    </row>
    <row r="4" spans="2:11" x14ac:dyDescent="0.25">
      <c r="B4" s="107" t="s">
        <v>4</v>
      </c>
      <c r="C4" s="108"/>
      <c r="D4" s="108"/>
      <c r="E4" s="109"/>
      <c r="F4" s="110" t="s">
        <v>5</v>
      </c>
      <c r="G4" s="110"/>
      <c r="H4" s="110"/>
      <c r="I4" s="110"/>
      <c r="J4" s="110"/>
      <c r="K4" s="110"/>
    </row>
    <row r="5" spans="2:11" x14ac:dyDescent="0.25">
      <c r="B5" s="79" t="s">
        <v>6</v>
      </c>
      <c r="C5" s="80"/>
      <c r="D5" s="80"/>
      <c r="E5" s="81"/>
      <c r="F5" s="78"/>
      <c r="G5" s="78"/>
      <c r="H5" s="78"/>
      <c r="I5" s="78"/>
      <c r="J5" s="78"/>
      <c r="K5" s="78"/>
    </row>
    <row r="6" spans="2:11" x14ac:dyDescent="0.25">
      <c r="B6" s="65" t="s">
        <v>7</v>
      </c>
      <c r="C6" s="68" t="s">
        <v>8</v>
      </c>
      <c r="D6" s="71" t="s">
        <v>9</v>
      </c>
      <c r="E6" s="73" t="s">
        <v>10</v>
      </c>
      <c r="F6" s="74" t="s">
        <v>11</v>
      </c>
      <c r="G6" s="76" t="s">
        <v>12</v>
      </c>
      <c r="H6" s="77"/>
      <c r="I6" s="82" t="s">
        <v>13</v>
      </c>
      <c r="J6" s="76" t="s">
        <v>14</v>
      </c>
      <c r="K6" s="77"/>
    </row>
    <row r="7" spans="2:11" x14ac:dyDescent="0.25">
      <c r="B7" s="66"/>
      <c r="C7" s="69"/>
      <c r="D7" s="72"/>
      <c r="E7" s="72"/>
      <c r="F7" s="75" t="s">
        <v>15</v>
      </c>
      <c r="G7" s="63" t="s">
        <v>16</v>
      </c>
      <c r="H7" s="64"/>
      <c r="I7" s="83"/>
      <c r="J7" s="85" t="s">
        <v>17</v>
      </c>
      <c r="K7" s="86"/>
    </row>
    <row r="8" spans="2:11" x14ac:dyDescent="0.25">
      <c r="B8" s="67"/>
      <c r="C8" s="70"/>
      <c r="D8" s="72"/>
      <c r="E8" s="72"/>
      <c r="F8" s="75"/>
      <c r="G8" s="10" t="s">
        <v>18</v>
      </c>
      <c r="H8" s="11" t="s">
        <v>19</v>
      </c>
      <c r="I8" s="84"/>
      <c r="J8" s="10" t="s">
        <v>18</v>
      </c>
      <c r="K8" s="10" t="s">
        <v>19</v>
      </c>
    </row>
    <row r="9" spans="2:11" x14ac:dyDescent="0.25">
      <c r="B9" s="2"/>
      <c r="C9" s="12"/>
      <c r="D9" s="13"/>
      <c r="E9" s="14"/>
      <c r="F9" s="5"/>
      <c r="G9" s="1"/>
      <c r="H9" s="7"/>
      <c r="I9" s="4"/>
      <c r="J9" s="4"/>
      <c r="K9" s="4"/>
    </row>
    <row r="10" spans="2:11" x14ac:dyDescent="0.25">
      <c r="B10" s="15">
        <v>1</v>
      </c>
      <c r="C10" s="24" t="s">
        <v>20</v>
      </c>
      <c r="D10" s="3"/>
      <c r="E10" s="26" t="s">
        <v>21</v>
      </c>
      <c r="F10" s="5"/>
      <c r="G10" s="9" t="s">
        <v>21</v>
      </c>
      <c r="H10" s="9" t="s">
        <v>21</v>
      </c>
      <c r="I10" s="6" t="s">
        <v>21</v>
      </c>
      <c r="J10" s="9" t="s">
        <v>21</v>
      </c>
      <c r="K10" s="25" t="s">
        <v>21</v>
      </c>
    </row>
    <row r="11" spans="2:11" x14ac:dyDescent="0.25">
      <c r="B11" s="15" t="s">
        <v>22</v>
      </c>
      <c r="C11" s="24" t="s">
        <v>23</v>
      </c>
      <c r="D11" s="27"/>
      <c r="E11" s="26" t="s">
        <v>21</v>
      </c>
      <c r="F11" s="5"/>
      <c r="G11" s="9" t="s">
        <v>21</v>
      </c>
      <c r="H11" s="9" t="s">
        <v>21</v>
      </c>
      <c r="I11" s="6" t="s">
        <v>21</v>
      </c>
      <c r="J11" s="9" t="s">
        <v>21</v>
      </c>
      <c r="K11" s="25" t="s">
        <v>21</v>
      </c>
    </row>
    <row r="12" spans="2:11" x14ac:dyDescent="0.25">
      <c r="B12" s="15" t="s">
        <v>24</v>
      </c>
      <c r="C12" s="24" t="s">
        <v>25</v>
      </c>
      <c r="D12" s="3" t="s">
        <v>26</v>
      </c>
      <c r="E12" s="26" t="s">
        <v>27</v>
      </c>
      <c r="F12" s="5">
        <v>1</v>
      </c>
      <c r="G12" s="9">
        <v>561.84</v>
      </c>
      <c r="H12" s="9">
        <f>ROUND(F12*G12,2)</f>
        <v>561.84</v>
      </c>
      <c r="I12" s="6">
        <v>0.24</v>
      </c>
      <c r="J12" s="9">
        <f>ROUND(SUM(G12+G12*I12),2)</f>
        <v>696.68</v>
      </c>
      <c r="K12" s="25">
        <f>ROUND(F12*J12,2)</f>
        <v>696.68</v>
      </c>
    </row>
    <row r="13" spans="2:11" x14ac:dyDescent="0.25">
      <c r="B13" s="15" t="s">
        <v>28</v>
      </c>
      <c r="C13" s="24" t="s">
        <v>29</v>
      </c>
      <c r="D13" s="3" t="s">
        <v>26</v>
      </c>
      <c r="E13" s="26" t="s">
        <v>27</v>
      </c>
      <c r="F13" s="5">
        <v>1</v>
      </c>
      <c r="G13" s="9">
        <v>1943.56</v>
      </c>
      <c r="H13" s="9">
        <f>ROUND(F13*G13,2)</f>
        <v>1943.56</v>
      </c>
      <c r="I13" s="6">
        <v>0.24</v>
      </c>
      <c r="J13" s="9">
        <f>ROUND(SUM(G13+G13*I13),2)</f>
        <v>2410.0100000000002</v>
      </c>
      <c r="K13" s="25">
        <f>ROUND(F13*J13,2)</f>
        <v>2410.0100000000002</v>
      </c>
    </row>
    <row r="14" spans="2:11" x14ac:dyDescent="0.25">
      <c r="B14" s="15" t="s">
        <v>30</v>
      </c>
      <c r="C14" s="24" t="s">
        <v>31</v>
      </c>
      <c r="D14" s="3" t="s">
        <v>26</v>
      </c>
      <c r="E14" s="26" t="s">
        <v>27</v>
      </c>
      <c r="F14" s="5">
        <v>1</v>
      </c>
      <c r="G14" s="9">
        <v>171.54</v>
      </c>
      <c r="H14" s="9">
        <f>ROUND(F14*G14,2)</f>
        <v>171.54</v>
      </c>
      <c r="I14" s="6">
        <v>0.24</v>
      </c>
      <c r="J14" s="9">
        <f>ROUND(SUM(G14+G14*I14),2)</f>
        <v>212.71</v>
      </c>
      <c r="K14" s="25">
        <f>ROUND(F14*J14,2)</f>
        <v>212.71</v>
      </c>
    </row>
    <row r="15" spans="2:11" x14ac:dyDescent="0.25">
      <c r="B15" s="15" t="s">
        <v>32</v>
      </c>
      <c r="C15" s="24" t="s">
        <v>33</v>
      </c>
      <c r="D15" s="3" t="s">
        <v>26</v>
      </c>
      <c r="E15" s="26" t="s">
        <v>27</v>
      </c>
      <c r="F15" s="5">
        <v>2</v>
      </c>
      <c r="G15" s="9">
        <v>273.04000000000002</v>
      </c>
      <c r="H15" s="9">
        <f>ROUND(F15*G15,2)</f>
        <v>546.08000000000004</v>
      </c>
      <c r="I15" s="6">
        <v>0.24</v>
      </c>
      <c r="J15" s="9">
        <f>ROUND(SUM(G15+G15*I15),2)</f>
        <v>338.57</v>
      </c>
      <c r="K15" s="25">
        <f>ROUND(F15*J15,2)</f>
        <v>677.14</v>
      </c>
    </row>
    <row r="16" spans="2:11" x14ac:dyDescent="0.25">
      <c r="B16" s="15" t="s">
        <v>34</v>
      </c>
      <c r="C16" s="24" t="s">
        <v>35</v>
      </c>
      <c r="D16" s="3" t="s">
        <v>26</v>
      </c>
      <c r="E16" s="26" t="s">
        <v>36</v>
      </c>
      <c r="F16" s="5">
        <v>9</v>
      </c>
      <c r="G16" s="9" t="s">
        <v>37</v>
      </c>
      <c r="H16" s="9">
        <f>ROUND(F16*G16,2)</f>
        <v>7131.42</v>
      </c>
      <c r="I16" s="6">
        <v>0.24</v>
      </c>
      <c r="J16" s="9">
        <f>ROUND(SUM(G16+G16*I16),2)</f>
        <v>982.55</v>
      </c>
      <c r="K16" s="25">
        <f>ROUND(F16*J16,2)</f>
        <v>8842.9500000000007</v>
      </c>
    </row>
    <row r="17" spans="2:11" x14ac:dyDescent="0.25">
      <c r="B17" s="15" t="s">
        <v>38</v>
      </c>
      <c r="C17" s="24" t="s">
        <v>39</v>
      </c>
      <c r="D17" s="3" t="s">
        <v>26</v>
      </c>
      <c r="E17" s="26" t="s">
        <v>36</v>
      </c>
      <c r="F17" s="5">
        <v>10</v>
      </c>
      <c r="G17" s="9" t="s">
        <v>40</v>
      </c>
      <c r="H17" s="9">
        <f>ROUND(F17*G17,2)</f>
        <v>4311.7</v>
      </c>
      <c r="I17" s="6">
        <v>0.24</v>
      </c>
      <c r="J17" s="9">
        <f>ROUND(SUM(G17+G17*I17),2)</f>
        <v>534.65</v>
      </c>
      <c r="K17" s="25">
        <f>ROUND(F17*J17,2)</f>
        <v>5346.5</v>
      </c>
    </row>
    <row r="18" spans="2:11" x14ac:dyDescent="0.25">
      <c r="B18" s="15" t="s">
        <v>41</v>
      </c>
      <c r="C18" s="24" t="s">
        <v>42</v>
      </c>
      <c r="D18" s="3" t="s">
        <v>26</v>
      </c>
      <c r="E18" s="26" t="s">
        <v>36</v>
      </c>
      <c r="F18" s="5">
        <v>3</v>
      </c>
      <c r="G18" s="9" t="s">
        <v>43</v>
      </c>
      <c r="H18" s="9">
        <f>ROUND(F18*G18,2)</f>
        <v>2157.0300000000002</v>
      </c>
      <c r="I18" s="6">
        <v>0.24</v>
      </c>
      <c r="J18" s="9">
        <f>ROUND(SUM(G18+G18*I18),2)</f>
        <v>891.57</v>
      </c>
      <c r="K18" s="25">
        <f>ROUND(F18*J18,2)</f>
        <v>2674.71</v>
      </c>
    </row>
    <row r="19" spans="2:11" x14ac:dyDescent="0.25">
      <c r="B19" s="15" t="s">
        <v>44</v>
      </c>
      <c r="C19" s="24" t="s">
        <v>45</v>
      </c>
      <c r="D19" s="3" t="s">
        <v>26</v>
      </c>
      <c r="E19" s="26" t="s">
        <v>46</v>
      </c>
      <c r="F19" s="5">
        <v>100</v>
      </c>
      <c r="G19" s="9" t="s">
        <v>47</v>
      </c>
      <c r="H19" s="9">
        <f>ROUND(F19*G19,2)</f>
        <v>3048</v>
      </c>
      <c r="I19" s="6">
        <v>0.24</v>
      </c>
      <c r="J19" s="9">
        <f>ROUND(SUM(G19+G19*I19),2)</f>
        <v>37.799999999999997</v>
      </c>
      <c r="K19" s="25">
        <f>ROUND(F19*J19,2)</f>
        <v>3780</v>
      </c>
    </row>
    <row r="20" spans="2:11" x14ac:dyDescent="0.25">
      <c r="B20" s="15" t="s">
        <v>48</v>
      </c>
      <c r="C20" s="24" t="s">
        <v>49</v>
      </c>
      <c r="D20" s="3" t="s">
        <v>26</v>
      </c>
      <c r="E20" s="26" t="s">
        <v>36</v>
      </c>
      <c r="F20" s="5">
        <v>1</v>
      </c>
      <c r="G20" s="9">
        <v>949.53</v>
      </c>
      <c r="H20" s="9">
        <f>ROUND(F20*G20,2)</f>
        <v>949.53</v>
      </c>
      <c r="I20" s="6">
        <v>0.24</v>
      </c>
      <c r="J20" s="9">
        <f>ROUND(SUM(G20+G20*I20),2)</f>
        <v>1177.42</v>
      </c>
      <c r="K20" s="25">
        <f>ROUND(F20*J20,2)</f>
        <v>1177.42</v>
      </c>
    </row>
    <row r="21" spans="2:11" x14ac:dyDescent="0.25">
      <c r="B21" s="15" t="s">
        <v>50</v>
      </c>
      <c r="C21" s="24" t="s">
        <v>51</v>
      </c>
      <c r="D21" s="3" t="s">
        <v>26</v>
      </c>
      <c r="E21" s="26" t="s">
        <v>27</v>
      </c>
      <c r="F21" s="5">
        <v>1</v>
      </c>
      <c r="G21" s="9">
        <v>4435.67</v>
      </c>
      <c r="H21" s="9">
        <f>ROUND(F21*G21,2)</f>
        <v>4435.67</v>
      </c>
      <c r="I21" s="6">
        <v>0.24</v>
      </c>
      <c r="J21" s="9">
        <f>ROUND(SUM(G21+G21*I21),2)</f>
        <v>5500.23</v>
      </c>
      <c r="K21" s="25">
        <f>ROUND(F21*J21,2)</f>
        <v>5500.23</v>
      </c>
    </row>
    <row r="22" spans="2:11" x14ac:dyDescent="0.25">
      <c r="B22" s="15"/>
      <c r="C22" s="24" t="s">
        <v>21</v>
      </c>
      <c r="D22" s="3"/>
      <c r="E22" s="26" t="s">
        <v>21</v>
      </c>
      <c r="F22" s="5"/>
      <c r="G22" s="9" t="s">
        <v>21</v>
      </c>
      <c r="H22" s="9" t="s">
        <v>21</v>
      </c>
      <c r="I22" s="6" t="s">
        <v>21</v>
      </c>
      <c r="J22" s="9" t="s">
        <v>21</v>
      </c>
      <c r="K22" s="25" t="s">
        <v>21</v>
      </c>
    </row>
    <row r="23" spans="2:11" x14ac:dyDescent="0.25">
      <c r="B23" s="15" t="s">
        <v>52</v>
      </c>
      <c r="C23" s="24" t="s">
        <v>53</v>
      </c>
      <c r="D23" s="3"/>
      <c r="E23" s="26" t="s">
        <v>21</v>
      </c>
      <c r="F23" s="5"/>
      <c r="G23" s="9" t="s">
        <v>21</v>
      </c>
      <c r="H23" s="9" t="s">
        <v>21</v>
      </c>
      <c r="I23" s="6" t="s">
        <v>21</v>
      </c>
      <c r="J23" s="9" t="s">
        <v>21</v>
      </c>
      <c r="K23" s="25" t="s">
        <v>21</v>
      </c>
    </row>
    <row r="24" spans="2:11" x14ac:dyDescent="0.25">
      <c r="B24" s="15" t="s">
        <v>54</v>
      </c>
      <c r="C24" s="24" t="s">
        <v>55</v>
      </c>
      <c r="D24" s="3" t="s">
        <v>26</v>
      </c>
      <c r="E24" s="26" t="s">
        <v>27</v>
      </c>
      <c r="F24" s="5">
        <v>1</v>
      </c>
      <c r="G24" s="9">
        <v>2778.2</v>
      </c>
      <c r="H24" s="9">
        <f>ROUND(F24*G24,2)</f>
        <v>2778.2</v>
      </c>
      <c r="I24" s="6">
        <v>0.24</v>
      </c>
      <c r="J24" s="9">
        <f>ROUND(SUM(G24+G24*I24),2)</f>
        <v>3444.97</v>
      </c>
      <c r="K24" s="25">
        <f>ROUND(F24*J24,2)</f>
        <v>3444.97</v>
      </c>
    </row>
    <row r="25" spans="2:11" x14ac:dyDescent="0.25">
      <c r="B25" s="15" t="s">
        <v>56</v>
      </c>
      <c r="C25" s="24" t="s">
        <v>57</v>
      </c>
      <c r="D25" s="3" t="s">
        <v>26</v>
      </c>
      <c r="E25" s="26" t="s">
        <v>27</v>
      </c>
      <c r="F25" s="5">
        <v>1</v>
      </c>
      <c r="G25" s="9">
        <v>1767.95</v>
      </c>
      <c r="H25" s="9">
        <f>ROUND(F25*G25,2)</f>
        <v>1767.95</v>
      </c>
      <c r="I25" s="6">
        <v>0.24</v>
      </c>
      <c r="J25" s="9">
        <f>ROUND(SUM(G25+G25*I25),2)</f>
        <v>2192.2600000000002</v>
      </c>
      <c r="K25" s="25">
        <f>ROUND(F25*J25,2)</f>
        <v>2192.2600000000002</v>
      </c>
    </row>
    <row r="26" spans="2:11" x14ac:dyDescent="0.25">
      <c r="B26" s="15"/>
      <c r="C26" s="24" t="s">
        <v>21</v>
      </c>
      <c r="D26" s="3"/>
      <c r="E26" s="26" t="s">
        <v>21</v>
      </c>
      <c r="F26" s="5"/>
      <c r="G26" s="9" t="s">
        <v>21</v>
      </c>
      <c r="H26" s="9" t="s">
        <v>21</v>
      </c>
      <c r="I26" s="6" t="s">
        <v>21</v>
      </c>
      <c r="J26" s="9" t="s">
        <v>21</v>
      </c>
      <c r="K26" s="25" t="s">
        <v>21</v>
      </c>
    </row>
    <row r="27" spans="2:11" x14ac:dyDescent="0.25">
      <c r="B27" s="15"/>
      <c r="C27" s="24" t="s">
        <v>21</v>
      </c>
      <c r="D27" s="3"/>
      <c r="E27" s="26" t="s">
        <v>21</v>
      </c>
      <c r="F27" s="5"/>
      <c r="G27" s="9" t="s">
        <v>21</v>
      </c>
      <c r="H27" s="9" t="s">
        <v>21</v>
      </c>
      <c r="I27" s="6" t="s">
        <v>21</v>
      </c>
      <c r="J27" s="9" t="s">
        <v>21</v>
      </c>
      <c r="K27" s="25" t="s">
        <v>21</v>
      </c>
    </row>
    <row r="28" spans="2:11" x14ac:dyDescent="0.25">
      <c r="B28" s="15"/>
      <c r="C28" s="16"/>
      <c r="D28" s="17"/>
      <c r="E28" s="18"/>
      <c r="F28" s="5"/>
      <c r="G28" s="1" t="s">
        <v>21</v>
      </c>
      <c r="H28" s="7"/>
      <c r="I28" s="4"/>
      <c r="J28" s="4"/>
      <c r="K28" s="4"/>
    </row>
    <row r="29" spans="2:11" x14ac:dyDescent="0.25">
      <c r="B29" s="59" t="s">
        <v>5</v>
      </c>
      <c r="C29" s="60"/>
      <c r="D29" s="60"/>
      <c r="E29" s="60"/>
      <c r="F29" s="61" t="s">
        <v>58</v>
      </c>
      <c r="G29" s="62"/>
      <c r="H29" s="52">
        <f>ROUND(SUM(H12:H25),2)</f>
        <v>29802.52</v>
      </c>
      <c r="I29" s="57" t="s">
        <v>59</v>
      </c>
      <c r="J29" s="58"/>
      <c r="K29" s="53">
        <f>SUM(K12:K25)</f>
        <v>36955.58</v>
      </c>
    </row>
    <row r="30" spans="2:11" x14ac:dyDescent="0.25">
      <c r="B30" s="19"/>
      <c r="C30" s="20"/>
      <c r="D30" s="8"/>
      <c r="E30" s="8"/>
      <c r="F30" s="21"/>
      <c r="G30" s="8"/>
      <c r="H30" s="22"/>
      <c r="I30" s="23"/>
      <c r="J30" s="23"/>
      <c r="K30" s="23"/>
    </row>
    <row r="31" spans="2:11" x14ac:dyDescent="0.25">
      <c r="B31" s="89" t="s">
        <v>4</v>
      </c>
      <c r="C31" s="90"/>
      <c r="D31" s="90"/>
      <c r="E31" s="90"/>
      <c r="F31" s="93" t="s">
        <v>60</v>
      </c>
      <c r="G31" s="94"/>
      <c r="H31" s="94"/>
      <c r="I31" s="94"/>
      <c r="J31" s="94"/>
      <c r="K31" s="95"/>
    </row>
    <row r="32" spans="2:11" x14ac:dyDescent="0.25">
      <c r="B32" s="91" t="s">
        <v>6</v>
      </c>
      <c r="C32" s="92"/>
      <c r="D32" s="92"/>
      <c r="E32" s="92"/>
      <c r="F32" s="96"/>
      <c r="G32" s="97"/>
      <c r="H32" s="97"/>
      <c r="I32" s="97"/>
      <c r="J32" s="97"/>
      <c r="K32" s="98"/>
    </row>
    <row r="33" spans="2:11" x14ac:dyDescent="0.25">
      <c r="B33" s="99" t="s">
        <v>7</v>
      </c>
      <c r="C33" s="99" t="s">
        <v>8</v>
      </c>
      <c r="D33" s="99" t="s">
        <v>9</v>
      </c>
      <c r="E33" s="99" t="s">
        <v>10</v>
      </c>
      <c r="F33" s="101" t="s">
        <v>11</v>
      </c>
      <c r="G33" s="99" t="s">
        <v>12</v>
      </c>
      <c r="H33" s="103"/>
      <c r="I33" s="99" t="s">
        <v>13</v>
      </c>
      <c r="J33" s="99" t="s">
        <v>14</v>
      </c>
      <c r="K33" s="105"/>
    </row>
    <row r="34" spans="2:11" x14ac:dyDescent="0.25">
      <c r="B34" s="100"/>
      <c r="C34" s="100"/>
      <c r="D34" s="100"/>
      <c r="E34" s="100"/>
      <c r="F34" s="102"/>
      <c r="G34" s="100" t="s">
        <v>16</v>
      </c>
      <c r="H34" s="104"/>
      <c r="I34" s="100"/>
      <c r="J34" s="100" t="s">
        <v>17</v>
      </c>
      <c r="K34" s="106"/>
    </row>
    <row r="35" spans="2:11" x14ac:dyDescent="0.25">
      <c r="B35" s="100"/>
      <c r="C35" s="100"/>
      <c r="D35" s="100"/>
      <c r="E35" s="100"/>
      <c r="F35" s="102"/>
      <c r="G35" s="56" t="s">
        <v>18</v>
      </c>
      <c r="H35" s="46" t="s">
        <v>19</v>
      </c>
      <c r="I35" s="100"/>
      <c r="J35" s="56" t="s">
        <v>18</v>
      </c>
      <c r="K35" s="47" t="s">
        <v>19</v>
      </c>
    </row>
    <row r="36" spans="2:11" x14ac:dyDescent="0.25">
      <c r="B36" s="30"/>
      <c r="C36" s="32"/>
      <c r="D36" s="28"/>
      <c r="E36" s="34"/>
      <c r="F36" s="36"/>
      <c r="G36" s="40"/>
      <c r="H36" s="40"/>
      <c r="I36" s="42"/>
      <c r="J36" s="40"/>
      <c r="K36" s="38"/>
    </row>
    <row r="37" spans="2:11" x14ac:dyDescent="0.25">
      <c r="B37" s="48">
        <v>1</v>
      </c>
      <c r="C37" s="24" t="s">
        <v>20</v>
      </c>
      <c r="D37" s="49"/>
      <c r="E37" s="50" t="s">
        <v>21</v>
      </c>
      <c r="F37" s="51"/>
      <c r="G37" s="9" t="s">
        <v>21</v>
      </c>
      <c r="H37" s="9" t="s">
        <v>21</v>
      </c>
      <c r="I37" s="6" t="s">
        <v>21</v>
      </c>
      <c r="J37" s="9" t="s">
        <v>21</v>
      </c>
      <c r="K37" s="25" t="s">
        <v>21</v>
      </c>
    </row>
    <row r="38" spans="2:11" x14ac:dyDescent="0.25">
      <c r="B38" s="48" t="s">
        <v>22</v>
      </c>
      <c r="C38" s="24" t="s">
        <v>61</v>
      </c>
      <c r="D38" s="49"/>
      <c r="E38" s="50" t="s">
        <v>21</v>
      </c>
      <c r="F38" s="51"/>
      <c r="G38" s="9" t="s">
        <v>21</v>
      </c>
      <c r="H38" s="9" t="s">
        <v>21</v>
      </c>
      <c r="I38" s="6" t="s">
        <v>21</v>
      </c>
      <c r="J38" s="9" t="s">
        <v>21</v>
      </c>
      <c r="K38" s="25" t="s">
        <v>21</v>
      </c>
    </row>
    <row r="39" spans="2:11" x14ac:dyDescent="0.25">
      <c r="B39" s="48" t="s">
        <v>24</v>
      </c>
      <c r="C39" s="24" t="s">
        <v>62</v>
      </c>
      <c r="D39" s="49" t="s">
        <v>26</v>
      </c>
      <c r="E39" s="50" t="s">
        <v>27</v>
      </c>
      <c r="F39" s="51">
        <v>1</v>
      </c>
      <c r="G39" s="9">
        <v>132136.6</v>
      </c>
      <c r="H39" s="9">
        <f>ROUND(F39*G39,2)</f>
        <v>132136.6</v>
      </c>
      <c r="I39" s="6">
        <v>0.24</v>
      </c>
      <c r="J39" s="9">
        <f>ROUND(SUM(G39+G39*I39),2)</f>
        <v>163849.38</v>
      </c>
      <c r="K39" s="25">
        <f>ROUND(F39*J39,2)</f>
        <v>163849.38</v>
      </c>
    </row>
    <row r="40" spans="2:11" x14ac:dyDescent="0.25">
      <c r="B40" s="48"/>
      <c r="C40" s="24"/>
      <c r="D40" s="49"/>
      <c r="E40" s="50"/>
      <c r="F40" s="51"/>
      <c r="G40" s="9"/>
      <c r="H40" s="9"/>
      <c r="I40" s="6"/>
      <c r="J40" s="9"/>
      <c r="K40" s="25"/>
    </row>
    <row r="41" spans="2:11" x14ac:dyDescent="0.25">
      <c r="B41" s="31"/>
      <c r="C41" s="33"/>
      <c r="D41" s="29"/>
      <c r="E41" s="35"/>
      <c r="F41" s="37"/>
      <c r="G41" s="41"/>
      <c r="H41" s="41"/>
      <c r="I41" s="43"/>
      <c r="J41" s="41"/>
      <c r="K41" s="39"/>
    </row>
    <row r="42" spans="2:11" x14ac:dyDescent="0.25">
      <c r="B42" s="59" t="s">
        <v>60</v>
      </c>
      <c r="C42" s="60"/>
      <c r="D42" s="60"/>
      <c r="E42" s="60"/>
      <c r="F42" s="61" t="s">
        <v>58</v>
      </c>
      <c r="G42" s="62"/>
      <c r="H42" s="52">
        <v>132136.6</v>
      </c>
      <c r="I42" s="57" t="s">
        <v>59</v>
      </c>
      <c r="J42" s="58"/>
      <c r="K42" s="53">
        <f>SUM(K36:K41)</f>
        <v>163849.38</v>
      </c>
    </row>
    <row r="43" spans="2:11" x14ac:dyDescent="0.25">
      <c r="B43" s="45"/>
      <c r="C43" s="45"/>
      <c r="D43" s="45"/>
      <c r="E43" s="45"/>
      <c r="F43" s="54"/>
      <c r="G43" s="45"/>
      <c r="H43" s="55"/>
      <c r="I43" s="45"/>
      <c r="J43" s="45"/>
      <c r="K43" s="44"/>
    </row>
    <row r="44" spans="2:11" x14ac:dyDescent="0.25">
      <c r="B44" s="89" t="s">
        <v>4</v>
      </c>
      <c r="C44" s="90"/>
      <c r="D44" s="90"/>
      <c r="E44" s="90"/>
      <c r="F44" s="93" t="s">
        <v>63</v>
      </c>
      <c r="G44" s="94"/>
      <c r="H44" s="94"/>
      <c r="I44" s="94"/>
      <c r="J44" s="94"/>
      <c r="K44" s="95"/>
    </row>
    <row r="45" spans="2:11" x14ac:dyDescent="0.25">
      <c r="B45" s="91" t="s">
        <v>6</v>
      </c>
      <c r="C45" s="92"/>
      <c r="D45" s="92"/>
      <c r="E45" s="92"/>
      <c r="F45" s="96"/>
      <c r="G45" s="97"/>
      <c r="H45" s="97"/>
      <c r="I45" s="97"/>
      <c r="J45" s="97"/>
      <c r="K45" s="98"/>
    </row>
    <row r="46" spans="2:11" x14ac:dyDescent="0.25">
      <c r="B46" s="99" t="s">
        <v>7</v>
      </c>
      <c r="C46" s="99" t="s">
        <v>8</v>
      </c>
      <c r="D46" s="99" t="s">
        <v>9</v>
      </c>
      <c r="E46" s="99" t="s">
        <v>10</v>
      </c>
      <c r="F46" s="101" t="s">
        <v>11</v>
      </c>
      <c r="G46" s="99" t="s">
        <v>12</v>
      </c>
      <c r="H46" s="103"/>
      <c r="I46" s="99" t="s">
        <v>13</v>
      </c>
      <c r="J46" s="99" t="s">
        <v>14</v>
      </c>
      <c r="K46" s="105"/>
    </row>
    <row r="47" spans="2:11" x14ac:dyDescent="0.25">
      <c r="B47" s="100"/>
      <c r="C47" s="100"/>
      <c r="D47" s="100"/>
      <c r="E47" s="100"/>
      <c r="F47" s="102"/>
      <c r="G47" s="100" t="s">
        <v>16</v>
      </c>
      <c r="H47" s="104"/>
      <c r="I47" s="100"/>
      <c r="J47" s="100" t="s">
        <v>17</v>
      </c>
      <c r="K47" s="106"/>
    </row>
    <row r="48" spans="2:11" x14ac:dyDescent="0.25">
      <c r="B48" s="100"/>
      <c r="C48" s="100"/>
      <c r="D48" s="100"/>
      <c r="E48" s="100"/>
      <c r="F48" s="102"/>
      <c r="G48" s="56" t="s">
        <v>18</v>
      </c>
      <c r="H48" s="46" t="s">
        <v>19</v>
      </c>
      <c r="I48" s="100"/>
      <c r="J48" s="56" t="s">
        <v>18</v>
      </c>
      <c r="K48" s="47" t="s">
        <v>19</v>
      </c>
    </row>
    <row r="49" spans="2:11" x14ac:dyDescent="0.25">
      <c r="B49" s="30"/>
      <c r="C49" s="32"/>
      <c r="D49" s="28"/>
      <c r="E49" s="34"/>
      <c r="F49" s="36"/>
      <c r="G49" s="40"/>
      <c r="H49" s="40"/>
      <c r="I49" s="42"/>
      <c r="J49" s="40"/>
      <c r="K49" s="38"/>
    </row>
    <row r="50" spans="2:11" x14ac:dyDescent="0.25">
      <c r="B50" s="48">
        <v>1</v>
      </c>
      <c r="C50" s="24" t="s">
        <v>64</v>
      </c>
      <c r="D50" s="49"/>
      <c r="E50" s="50" t="s">
        <v>21</v>
      </c>
      <c r="F50" s="51"/>
      <c r="G50" s="9" t="s">
        <v>21</v>
      </c>
      <c r="H50" s="9" t="s">
        <v>21</v>
      </c>
      <c r="I50" s="6" t="s">
        <v>21</v>
      </c>
      <c r="J50" s="9" t="s">
        <v>21</v>
      </c>
      <c r="K50" s="25" t="s">
        <v>21</v>
      </c>
    </row>
    <row r="51" spans="2:11" x14ac:dyDescent="0.25">
      <c r="B51" s="48" t="s">
        <v>22</v>
      </c>
      <c r="C51" s="24" t="s">
        <v>65</v>
      </c>
      <c r="D51" s="49"/>
      <c r="E51" s="50" t="s">
        <v>21</v>
      </c>
      <c r="F51" s="51"/>
      <c r="G51" s="9" t="s">
        <v>21</v>
      </c>
      <c r="H51" s="9" t="s">
        <v>21</v>
      </c>
      <c r="I51" s="6" t="s">
        <v>21</v>
      </c>
      <c r="J51" s="9" t="s">
        <v>21</v>
      </c>
      <c r="K51" s="25" t="s">
        <v>21</v>
      </c>
    </row>
    <row r="52" spans="2:11" x14ac:dyDescent="0.25">
      <c r="B52" s="48" t="s">
        <v>24</v>
      </c>
      <c r="C52" s="24" t="s">
        <v>66</v>
      </c>
      <c r="D52" s="49" t="s">
        <v>26</v>
      </c>
      <c r="E52" s="50" t="s">
        <v>36</v>
      </c>
      <c r="F52" s="51">
        <v>42921</v>
      </c>
      <c r="G52" s="9" t="s">
        <v>67</v>
      </c>
      <c r="H52" s="9">
        <f>ROUND(F52*G52,2)</f>
        <v>11159.46</v>
      </c>
      <c r="I52" s="6">
        <v>0.24</v>
      </c>
      <c r="J52" s="9">
        <f>ROUND(SUM(G52+G52*I52),2)</f>
        <v>0.32</v>
      </c>
      <c r="K52" s="25">
        <f>ROUND(F52*J52,2)</f>
        <v>13734.72</v>
      </c>
    </row>
    <row r="53" spans="2:11" x14ac:dyDescent="0.25">
      <c r="B53" s="48" t="s">
        <v>28</v>
      </c>
      <c r="C53" s="24" t="s">
        <v>68</v>
      </c>
      <c r="D53" s="49" t="s">
        <v>26</v>
      </c>
      <c r="E53" s="50" t="s">
        <v>27</v>
      </c>
      <c r="F53" s="51">
        <v>4585</v>
      </c>
      <c r="G53" s="9">
        <v>11.85</v>
      </c>
      <c r="H53" s="9">
        <f>ROUND(F53*G53,2)</f>
        <v>54332.25</v>
      </c>
      <c r="I53" s="6">
        <v>0.24</v>
      </c>
      <c r="J53" s="9">
        <f>ROUND(SUM(G53+G53*I53),2)</f>
        <v>14.69</v>
      </c>
      <c r="K53" s="25">
        <f>ROUND(F53*J53,2)</f>
        <v>67353.649999999994</v>
      </c>
    </row>
    <row r="54" spans="2:11" x14ac:dyDescent="0.25">
      <c r="B54" s="48"/>
      <c r="C54" s="24" t="s">
        <v>21</v>
      </c>
      <c r="D54" s="49"/>
      <c r="E54" s="50" t="s">
        <v>21</v>
      </c>
      <c r="F54" s="51"/>
      <c r="G54" s="9" t="s">
        <v>21</v>
      </c>
      <c r="H54" s="9" t="s">
        <v>21</v>
      </c>
      <c r="I54" s="6" t="s">
        <v>21</v>
      </c>
      <c r="J54" s="9" t="s">
        <v>21</v>
      </c>
      <c r="K54" s="25" t="s">
        <v>21</v>
      </c>
    </row>
    <row r="55" spans="2:11" x14ac:dyDescent="0.25">
      <c r="B55" s="48">
        <v>2</v>
      </c>
      <c r="C55" s="24" t="s">
        <v>69</v>
      </c>
      <c r="D55" s="49"/>
      <c r="E55" s="50" t="s">
        <v>21</v>
      </c>
      <c r="F55" s="51"/>
      <c r="G55" s="9" t="s">
        <v>21</v>
      </c>
      <c r="H55" s="9" t="s">
        <v>21</v>
      </c>
      <c r="I55" s="6" t="s">
        <v>21</v>
      </c>
      <c r="J55" s="9" t="s">
        <v>21</v>
      </c>
      <c r="K55" s="25" t="s">
        <v>21</v>
      </c>
    </row>
    <row r="56" spans="2:11" x14ac:dyDescent="0.25">
      <c r="B56" s="48" t="s">
        <v>70</v>
      </c>
      <c r="C56" s="24" t="s">
        <v>71</v>
      </c>
      <c r="D56" s="49"/>
      <c r="E56" s="50" t="s">
        <v>21</v>
      </c>
      <c r="F56" s="51"/>
      <c r="G56" s="9" t="s">
        <v>21</v>
      </c>
      <c r="H56" s="9" t="s">
        <v>21</v>
      </c>
      <c r="I56" s="6" t="s">
        <v>21</v>
      </c>
      <c r="J56" s="9" t="s">
        <v>21</v>
      </c>
      <c r="K56" s="25" t="s">
        <v>21</v>
      </c>
    </row>
    <row r="57" spans="2:11" x14ac:dyDescent="0.25">
      <c r="B57" s="48" t="s">
        <v>72</v>
      </c>
      <c r="C57" s="24" t="s">
        <v>73</v>
      </c>
      <c r="D57" s="49" t="s">
        <v>26</v>
      </c>
      <c r="E57" s="50" t="s">
        <v>74</v>
      </c>
      <c r="F57" s="51">
        <v>1842</v>
      </c>
      <c r="G57" s="9" t="s">
        <v>75</v>
      </c>
      <c r="H57" s="9">
        <f>ROUND(F57*G57,2)</f>
        <v>5120.76</v>
      </c>
      <c r="I57" s="6">
        <v>0.24</v>
      </c>
      <c r="J57" s="9">
        <f>ROUND(SUM(G57+G57*I57),2)</f>
        <v>3.45</v>
      </c>
      <c r="K57" s="25">
        <f>ROUND(F57*J57,2)</f>
        <v>6354.9</v>
      </c>
    </row>
    <row r="58" spans="2:11" x14ac:dyDescent="0.25">
      <c r="B58" s="48"/>
      <c r="C58" s="24" t="s">
        <v>21</v>
      </c>
      <c r="D58" s="49"/>
      <c r="E58" s="50" t="s">
        <v>21</v>
      </c>
      <c r="F58" s="51"/>
      <c r="G58" s="9" t="s">
        <v>21</v>
      </c>
      <c r="H58" s="9" t="s">
        <v>21</v>
      </c>
      <c r="I58" s="6" t="s">
        <v>21</v>
      </c>
      <c r="J58" s="9" t="s">
        <v>21</v>
      </c>
      <c r="K58" s="25" t="s">
        <v>21</v>
      </c>
    </row>
    <row r="59" spans="2:11" x14ac:dyDescent="0.25">
      <c r="B59" s="48" t="s">
        <v>76</v>
      </c>
      <c r="C59" s="24" t="s">
        <v>77</v>
      </c>
      <c r="D59" s="49"/>
      <c r="E59" s="50" t="s">
        <v>21</v>
      </c>
      <c r="F59" s="51"/>
      <c r="G59" s="9" t="s">
        <v>21</v>
      </c>
      <c r="H59" s="9" t="s">
        <v>21</v>
      </c>
      <c r="I59" s="6" t="s">
        <v>21</v>
      </c>
      <c r="J59" s="9" t="s">
        <v>21</v>
      </c>
      <c r="K59" s="25" t="s">
        <v>21</v>
      </c>
    </row>
    <row r="60" spans="2:11" x14ac:dyDescent="0.25">
      <c r="B60" s="48" t="s">
        <v>78</v>
      </c>
      <c r="C60" s="24" t="s">
        <v>79</v>
      </c>
      <c r="D60" s="49" t="s">
        <v>80</v>
      </c>
      <c r="E60" s="50" t="s">
        <v>81</v>
      </c>
      <c r="F60" s="51">
        <v>105580</v>
      </c>
      <c r="G60" s="9" t="s">
        <v>82</v>
      </c>
      <c r="H60" s="9">
        <f>ROUND(F60*G60,2)</f>
        <v>1742070</v>
      </c>
      <c r="I60" s="6">
        <v>0.16500000000000004</v>
      </c>
      <c r="J60" s="9">
        <f>ROUND(SUM(G60+G60*I60),2)</f>
        <v>19.22</v>
      </c>
      <c r="K60" s="25">
        <f>ROUND(F60*J60,2)</f>
        <v>2029247.6</v>
      </c>
    </row>
    <row r="61" spans="2:11" x14ac:dyDescent="0.25">
      <c r="B61" s="48" t="s">
        <v>83</v>
      </c>
      <c r="C61" s="24" t="s">
        <v>84</v>
      </c>
      <c r="D61" s="49" t="s">
        <v>80</v>
      </c>
      <c r="E61" s="50" t="s">
        <v>81</v>
      </c>
      <c r="F61" s="51">
        <v>2902</v>
      </c>
      <c r="G61" s="9" t="s">
        <v>85</v>
      </c>
      <c r="H61" s="9">
        <f>ROUND(F61*G61,2)</f>
        <v>174120</v>
      </c>
      <c r="I61" s="6">
        <v>0.16500000000000004</v>
      </c>
      <c r="J61" s="9">
        <f>ROUND(SUM(G61+G61*I61),2)</f>
        <v>69.900000000000006</v>
      </c>
      <c r="K61" s="25">
        <f>ROUND(F61*J61,2)</f>
        <v>202849.8</v>
      </c>
    </row>
    <row r="62" spans="2:11" x14ac:dyDescent="0.25">
      <c r="B62" s="48" t="s">
        <v>86</v>
      </c>
      <c r="C62" s="24" t="s">
        <v>87</v>
      </c>
      <c r="D62" s="49" t="s">
        <v>26</v>
      </c>
      <c r="E62" s="50" t="s">
        <v>81</v>
      </c>
      <c r="F62" s="51">
        <v>1602</v>
      </c>
      <c r="G62" s="9">
        <v>73.900000000000006</v>
      </c>
      <c r="H62" s="9">
        <f>ROUND(F62*G62,2)</f>
        <v>118387.8</v>
      </c>
      <c r="I62" s="6">
        <v>0.24</v>
      </c>
      <c r="J62" s="9">
        <f>ROUND(SUM(G62+G62*I62),2)</f>
        <v>91.64</v>
      </c>
      <c r="K62" s="25">
        <f>ROUND(F62*J62,2)</f>
        <v>146807.28</v>
      </c>
    </row>
    <row r="63" spans="2:11" x14ac:dyDescent="0.25">
      <c r="B63" s="48" t="s">
        <v>88</v>
      </c>
      <c r="C63" s="24" t="s">
        <v>89</v>
      </c>
      <c r="D63" s="49" t="s">
        <v>26</v>
      </c>
      <c r="E63" s="50" t="s">
        <v>81</v>
      </c>
      <c r="F63" s="51">
        <v>105580</v>
      </c>
      <c r="G63" s="9" t="s">
        <v>90</v>
      </c>
      <c r="H63" s="9">
        <f>ROUND(F63*G63,2)</f>
        <v>715832.4</v>
      </c>
      <c r="I63" s="6">
        <v>0.24</v>
      </c>
      <c r="J63" s="9">
        <f>ROUND(SUM(G63+G63*I63),2)</f>
        <v>8.41</v>
      </c>
      <c r="K63" s="25">
        <f>ROUND(F63*J63,2)</f>
        <v>887927.8</v>
      </c>
    </row>
    <row r="64" spans="2:11" x14ac:dyDescent="0.25">
      <c r="B64" s="48" t="s">
        <v>91</v>
      </c>
      <c r="C64" s="24" t="s">
        <v>92</v>
      </c>
      <c r="D64" s="49" t="s">
        <v>26</v>
      </c>
      <c r="E64" s="50" t="s">
        <v>81</v>
      </c>
      <c r="F64" s="51">
        <v>2902</v>
      </c>
      <c r="G64" s="9" t="s">
        <v>93</v>
      </c>
      <c r="H64" s="9">
        <f>ROUND(F64*G64,2)</f>
        <v>2640.82</v>
      </c>
      <c r="I64" s="6">
        <v>0.24</v>
      </c>
      <c r="J64" s="9">
        <f>ROUND(SUM(G64+G64*I64),2)</f>
        <v>1.1299999999999999</v>
      </c>
      <c r="K64" s="25">
        <f>ROUND(F64*J64,2)</f>
        <v>3279.26</v>
      </c>
    </row>
    <row r="65" spans="2:11" x14ac:dyDescent="0.25">
      <c r="B65" s="48"/>
      <c r="C65" s="24"/>
      <c r="D65" s="49"/>
      <c r="E65" s="50"/>
      <c r="F65" s="51"/>
      <c r="G65" s="9" t="s">
        <v>21</v>
      </c>
      <c r="H65" s="9" t="s">
        <v>21</v>
      </c>
      <c r="I65" s="6" t="s">
        <v>21</v>
      </c>
      <c r="J65" s="9" t="s">
        <v>21</v>
      </c>
      <c r="K65" s="25" t="s">
        <v>21</v>
      </c>
    </row>
    <row r="66" spans="2:11" x14ac:dyDescent="0.25">
      <c r="B66" s="48" t="s">
        <v>94</v>
      </c>
      <c r="C66" s="24" t="s">
        <v>95</v>
      </c>
      <c r="D66" s="49"/>
      <c r="E66" s="50" t="s">
        <v>21</v>
      </c>
      <c r="F66" s="51"/>
      <c r="G66" s="9" t="s">
        <v>21</v>
      </c>
      <c r="H66" s="9" t="s">
        <v>21</v>
      </c>
      <c r="I66" s="6" t="s">
        <v>21</v>
      </c>
      <c r="J66" s="9" t="s">
        <v>21</v>
      </c>
      <c r="K66" s="25" t="s">
        <v>21</v>
      </c>
    </row>
    <row r="67" spans="2:11" x14ac:dyDescent="0.25">
      <c r="B67" s="48" t="s">
        <v>96</v>
      </c>
      <c r="C67" s="24" t="s">
        <v>97</v>
      </c>
      <c r="D67" s="49" t="s">
        <v>26</v>
      </c>
      <c r="E67" s="50" t="s">
        <v>98</v>
      </c>
      <c r="F67" s="51">
        <v>1152934</v>
      </c>
      <c r="G67" s="9" t="s">
        <v>99</v>
      </c>
      <c r="H67" s="9">
        <f>ROUND(F67*G67,2)</f>
        <v>1510343.54</v>
      </c>
      <c r="I67" s="6">
        <v>0.24</v>
      </c>
      <c r="J67" s="9">
        <f>ROUND(SUM(G67+G67*I67),2)</f>
        <v>1.62</v>
      </c>
      <c r="K67" s="25">
        <f>ROUND(F67*J67,2)</f>
        <v>1867753.08</v>
      </c>
    </row>
    <row r="68" spans="2:11" x14ac:dyDescent="0.25">
      <c r="B68" s="48" t="s">
        <v>100</v>
      </c>
      <c r="C68" s="24" t="s">
        <v>101</v>
      </c>
      <c r="D68" s="49" t="s">
        <v>26</v>
      </c>
      <c r="E68" s="50" t="s">
        <v>98</v>
      </c>
      <c r="F68" s="51">
        <v>24337</v>
      </c>
      <c r="G68" s="9" t="s">
        <v>99</v>
      </c>
      <c r="H68" s="9">
        <f>ROUND(F68*G68,2)</f>
        <v>31881.47</v>
      </c>
      <c r="I68" s="6">
        <v>0.24</v>
      </c>
      <c r="J68" s="9">
        <f>ROUND(SUM(G68+G68*I68),2)</f>
        <v>1.62</v>
      </c>
      <c r="K68" s="25">
        <f>ROUND(F68*J68,2)</f>
        <v>39425.94</v>
      </c>
    </row>
    <row r="69" spans="2:11" x14ac:dyDescent="0.25">
      <c r="B69" s="48" t="s">
        <v>102</v>
      </c>
      <c r="C69" s="24" t="s">
        <v>103</v>
      </c>
      <c r="D69" s="49" t="s">
        <v>26</v>
      </c>
      <c r="E69" s="50" t="s">
        <v>98</v>
      </c>
      <c r="F69" s="51">
        <v>51660</v>
      </c>
      <c r="G69" s="9" t="s">
        <v>99</v>
      </c>
      <c r="H69" s="9">
        <f>ROUND(F69*G69,2)</f>
        <v>67674.600000000006</v>
      </c>
      <c r="I69" s="6">
        <v>0.24</v>
      </c>
      <c r="J69" s="9">
        <f>ROUND(SUM(G69+G69*I69),2)</f>
        <v>1.62</v>
      </c>
      <c r="K69" s="25">
        <f>ROUND(F69*J69,2)</f>
        <v>83689.2</v>
      </c>
    </row>
    <row r="70" spans="2:11" x14ac:dyDescent="0.25">
      <c r="B70" s="48"/>
      <c r="C70" s="24" t="s">
        <v>21</v>
      </c>
      <c r="D70" s="49"/>
      <c r="E70" s="50" t="s">
        <v>21</v>
      </c>
      <c r="F70" s="51"/>
      <c r="G70" s="9" t="s">
        <v>21</v>
      </c>
      <c r="H70" s="9" t="s">
        <v>21</v>
      </c>
      <c r="I70" s="6" t="s">
        <v>21</v>
      </c>
      <c r="J70" s="9" t="s">
        <v>21</v>
      </c>
      <c r="K70" s="25" t="s">
        <v>21</v>
      </c>
    </row>
    <row r="71" spans="2:11" x14ac:dyDescent="0.25">
      <c r="B71" s="48">
        <v>3</v>
      </c>
      <c r="C71" s="24" t="s">
        <v>104</v>
      </c>
      <c r="D71" s="49"/>
      <c r="E71" s="50" t="s">
        <v>21</v>
      </c>
      <c r="F71" s="51"/>
      <c r="G71" s="9" t="s">
        <v>21</v>
      </c>
      <c r="H71" s="9" t="s">
        <v>21</v>
      </c>
      <c r="I71" s="6" t="s">
        <v>21</v>
      </c>
      <c r="J71" s="9" t="s">
        <v>21</v>
      </c>
      <c r="K71" s="25" t="s">
        <v>21</v>
      </c>
    </row>
    <row r="72" spans="2:11" x14ac:dyDescent="0.25">
      <c r="B72" s="48" t="s">
        <v>105</v>
      </c>
      <c r="C72" s="24" t="s">
        <v>106</v>
      </c>
      <c r="D72" s="49" t="s">
        <v>26</v>
      </c>
      <c r="E72" s="50" t="s">
        <v>81</v>
      </c>
      <c r="F72" s="51">
        <v>271</v>
      </c>
      <c r="G72" s="9">
        <v>476.26</v>
      </c>
      <c r="H72" s="9">
        <f>ROUND(F72*G72,2)</f>
        <v>129066.46</v>
      </c>
      <c r="I72" s="6">
        <v>0.24</v>
      </c>
      <c r="J72" s="9">
        <f>ROUND(SUM(G72+G72*I72),2)</f>
        <v>590.55999999999995</v>
      </c>
      <c r="K72" s="25">
        <f>ROUND(F72*J72,2)</f>
        <v>160041.76</v>
      </c>
    </row>
    <row r="73" spans="2:11" x14ac:dyDescent="0.25">
      <c r="B73" s="48" t="s">
        <v>107</v>
      </c>
      <c r="C73" s="24" t="s">
        <v>108</v>
      </c>
      <c r="D73" s="49" t="s">
        <v>80</v>
      </c>
      <c r="E73" s="50" t="s">
        <v>81</v>
      </c>
      <c r="F73" s="51">
        <v>271</v>
      </c>
      <c r="G73" s="9" t="s">
        <v>109</v>
      </c>
      <c r="H73" s="9">
        <f>ROUND(F73*G73,2)</f>
        <v>8257.3700000000008</v>
      </c>
      <c r="I73" s="6">
        <v>0.16500000000000004</v>
      </c>
      <c r="J73" s="9">
        <f>ROUND(SUM(G73+G73*I73),2)</f>
        <v>35.5</v>
      </c>
      <c r="K73" s="25">
        <f>ROUND(F73*J73,2)</f>
        <v>9620.5</v>
      </c>
    </row>
    <row r="74" spans="2:11" x14ac:dyDescent="0.25">
      <c r="B74" s="48" t="s">
        <v>110</v>
      </c>
      <c r="C74" s="24" t="s">
        <v>111</v>
      </c>
      <c r="D74" s="49" t="s">
        <v>80</v>
      </c>
      <c r="E74" s="50" t="s">
        <v>36</v>
      </c>
      <c r="F74" s="51">
        <v>4296</v>
      </c>
      <c r="G74" s="9" t="s">
        <v>112</v>
      </c>
      <c r="H74" s="9">
        <f>ROUND(F74*G74,2)</f>
        <v>78101.279999999999</v>
      </c>
      <c r="I74" s="6">
        <v>0.16500000000000004</v>
      </c>
      <c r="J74" s="9">
        <f>ROUND(SUM(G74+G74*I74),2)</f>
        <v>21.18</v>
      </c>
      <c r="K74" s="25">
        <f>ROUND(F74*J74,2)</f>
        <v>90989.28</v>
      </c>
    </row>
    <row r="75" spans="2:11" x14ac:dyDescent="0.25">
      <c r="B75" s="48" t="s">
        <v>113</v>
      </c>
      <c r="C75" s="24" t="s">
        <v>114</v>
      </c>
      <c r="D75" s="49" t="s">
        <v>26</v>
      </c>
      <c r="E75" s="50" t="s">
        <v>36</v>
      </c>
      <c r="F75" s="51">
        <v>4296</v>
      </c>
      <c r="G75" s="9">
        <v>3</v>
      </c>
      <c r="H75" s="9">
        <f>ROUND(F75*G75,2)</f>
        <v>12888</v>
      </c>
      <c r="I75" s="6">
        <v>0.24</v>
      </c>
      <c r="J75" s="9">
        <f>ROUND(SUM(G75+G75*I75),2)</f>
        <v>3.72</v>
      </c>
      <c r="K75" s="25">
        <f>ROUND(F75*J75,2)</f>
        <v>15981.12</v>
      </c>
    </row>
    <row r="76" spans="2:11" x14ac:dyDescent="0.25">
      <c r="B76" s="48" t="s">
        <v>115</v>
      </c>
      <c r="C76" s="24" t="s">
        <v>116</v>
      </c>
      <c r="D76" s="49" t="s">
        <v>26</v>
      </c>
      <c r="E76" s="50" t="s">
        <v>46</v>
      </c>
      <c r="F76" s="51">
        <v>100</v>
      </c>
      <c r="G76" s="9">
        <v>22.99</v>
      </c>
      <c r="H76" s="9">
        <f>ROUND(F76*G76,2)</f>
        <v>2299</v>
      </c>
      <c r="I76" s="6">
        <v>0.24</v>
      </c>
      <c r="J76" s="9">
        <f>ROUND(SUM(G76+G76*I76),2)</f>
        <v>28.51</v>
      </c>
      <c r="K76" s="25">
        <f>ROUND(F76*J76,2)</f>
        <v>2851</v>
      </c>
    </row>
    <row r="77" spans="2:11" x14ac:dyDescent="0.25">
      <c r="B77" s="48" t="s">
        <v>117</v>
      </c>
      <c r="C77" s="24" t="s">
        <v>118</v>
      </c>
      <c r="D77" s="49" t="s">
        <v>26</v>
      </c>
      <c r="E77" s="50" t="s">
        <v>36</v>
      </c>
      <c r="F77" s="51">
        <v>3101</v>
      </c>
      <c r="G77" s="9" t="s">
        <v>119</v>
      </c>
      <c r="H77" s="9">
        <f>ROUND(F77*G77,2)</f>
        <v>33614.839999999997</v>
      </c>
      <c r="I77" s="6">
        <v>0.24</v>
      </c>
      <c r="J77" s="9">
        <f>ROUND(SUM(G77+G77*I77),2)</f>
        <v>13.44</v>
      </c>
      <c r="K77" s="25">
        <f>ROUND(F77*J77,2)</f>
        <v>41677.440000000002</v>
      </c>
    </row>
    <row r="78" spans="2:11" x14ac:dyDescent="0.25">
      <c r="B78" s="31"/>
      <c r="C78" s="33"/>
      <c r="D78" s="29"/>
      <c r="E78" s="35"/>
      <c r="F78" s="37"/>
      <c r="G78" s="41"/>
      <c r="H78" s="41"/>
      <c r="I78" s="43"/>
      <c r="J78" s="41"/>
      <c r="K78" s="39"/>
    </row>
    <row r="79" spans="2:11" x14ac:dyDescent="0.25">
      <c r="B79" s="59" t="s">
        <v>63</v>
      </c>
      <c r="C79" s="60"/>
      <c r="D79" s="60"/>
      <c r="E79" s="60"/>
      <c r="F79" s="61" t="s">
        <v>58</v>
      </c>
      <c r="G79" s="62"/>
      <c r="H79" s="52">
        <f>SUM(H52:H77)</f>
        <v>4697790.0499999989</v>
      </c>
      <c r="I79" s="57" t="s">
        <v>59</v>
      </c>
      <c r="J79" s="58"/>
      <c r="K79" s="53">
        <f>SUM(K52:K77)</f>
        <v>5669584.330000001</v>
      </c>
    </row>
    <row r="80" spans="2:11" x14ac:dyDescent="0.25">
      <c r="B80" s="45"/>
      <c r="C80" s="45"/>
      <c r="D80" s="45"/>
      <c r="E80" s="45"/>
      <c r="F80" s="54"/>
      <c r="G80" s="45"/>
      <c r="H80" s="55"/>
      <c r="I80" s="45"/>
      <c r="J80" s="45"/>
      <c r="K80" s="44"/>
    </row>
  </sheetData>
  <mergeCells count="52">
    <mergeCell ref="B79:E79"/>
    <mergeCell ref="F79:G79"/>
    <mergeCell ref="I79:J79"/>
    <mergeCell ref="B44:E44"/>
    <mergeCell ref="B45:E45"/>
    <mergeCell ref="F44:K45"/>
    <mergeCell ref="G47:H47"/>
    <mergeCell ref="I46:I48"/>
    <mergeCell ref="J46:K46"/>
    <mergeCell ref="J47:K47"/>
    <mergeCell ref="B46:B48"/>
    <mergeCell ref="C46:C48"/>
    <mergeCell ref="D46:D48"/>
    <mergeCell ref="E46:E48"/>
    <mergeCell ref="F46:F48"/>
    <mergeCell ref="G34:H34"/>
    <mergeCell ref="I33:I35"/>
    <mergeCell ref="J33:K33"/>
    <mergeCell ref="J34:K34"/>
    <mergeCell ref="G46:H46"/>
    <mergeCell ref="B2:I2"/>
    <mergeCell ref="J2:K2"/>
    <mergeCell ref="B3:I3"/>
    <mergeCell ref="J3:K3"/>
    <mergeCell ref="B42:E42"/>
    <mergeCell ref="F42:G42"/>
    <mergeCell ref="I42:J42"/>
    <mergeCell ref="B31:E31"/>
    <mergeCell ref="B32:E32"/>
    <mergeCell ref="F31:K32"/>
    <mergeCell ref="B33:B35"/>
    <mergeCell ref="C33:C35"/>
    <mergeCell ref="D33:D35"/>
    <mergeCell ref="E33:E35"/>
    <mergeCell ref="F33:F35"/>
    <mergeCell ref="G33:H33"/>
    <mergeCell ref="B4:E4"/>
    <mergeCell ref="F4:K5"/>
    <mergeCell ref="B5:E5"/>
    <mergeCell ref="I6:I8"/>
    <mergeCell ref="J6:K6"/>
    <mergeCell ref="J7:K7"/>
    <mergeCell ref="I29:J29"/>
    <mergeCell ref="B29:E29"/>
    <mergeCell ref="F29:G29"/>
    <mergeCell ref="G7:H7"/>
    <mergeCell ref="B6:B8"/>
    <mergeCell ref="C6:C8"/>
    <mergeCell ref="D6:D8"/>
    <mergeCell ref="E6:E8"/>
    <mergeCell ref="F6:F8"/>
    <mergeCell ref="G6:H6"/>
  </mergeCells>
  <pageMargins left="0.51181102362204722" right="0.51181102362204722" top="0.78740157480314965" bottom="0.78740157480314965" header="0.31496062992125984" footer="0.31496062992125984"/>
  <pageSetup paperSize="9" scale="83" orientation="landscape" horizontalDpi="0" verticalDpi="0" r:id="rId1"/>
  <rowBreaks count="2" manualBreakCount="2">
    <brk id="30" max="12" man="1"/>
    <brk id="42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Daiane da Silveira Fernandes</dc:creator>
  <cp:lastModifiedBy>Daiane da Silveira Fernandes</cp:lastModifiedBy>
  <cp:lastPrinted>2021-07-28T18:47:39Z</cp:lastPrinted>
  <dcterms:created xsi:type="dcterms:W3CDTF">2021-07-28T17:26:15Z</dcterms:created>
  <dcterms:modified xsi:type="dcterms:W3CDTF">2021-07-28T18:48:25Z</dcterms:modified>
</cp:coreProperties>
</file>